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60" windowHeight="7680"/>
  </bookViews>
  <sheets>
    <sheet name="Bce y P&amp;G dic18" sheetId="1" r:id="rId1"/>
    <sheet name="Excedente neto 2018" sheetId="3" r:id="rId2"/>
    <sheet name="CONSOLIDADO 2018" sheetId="2" r:id="rId3"/>
  </sheets>
  <definedNames>
    <definedName name="_xlnm.Print_Area" localSheetId="0">'Bce y P&amp;G dic18'!$A$1:$G$99</definedName>
    <definedName name="_xlnm.Print_Area" localSheetId="1">'Excedente neto 2018'!$A$1:$G$33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2" l="1"/>
  <c r="F47" i="1" l="1"/>
  <c r="F46" i="1"/>
  <c r="P11" i="2"/>
  <c r="N14" i="2"/>
  <c r="C14" i="2"/>
  <c r="F13" i="3" l="1"/>
  <c r="A32" i="3"/>
  <c r="A31" i="3"/>
  <c r="F8" i="3"/>
  <c r="F23" i="3" l="1"/>
  <c r="G23" i="3" s="1"/>
  <c r="G13" i="3"/>
  <c r="F15" i="1"/>
  <c r="C15" i="2"/>
  <c r="P12" i="2"/>
  <c r="E32" i="2"/>
  <c r="P26" i="2"/>
  <c r="P19" i="2"/>
  <c r="P20" i="2"/>
  <c r="P21" i="2"/>
  <c r="P22" i="2"/>
  <c r="P23" i="2"/>
  <c r="P24" i="2"/>
  <c r="P25" i="2"/>
  <c r="P27" i="2"/>
  <c r="P28" i="2"/>
  <c r="P29" i="2"/>
  <c r="P30" i="2"/>
  <c r="P31" i="2"/>
  <c r="P18" i="2"/>
  <c r="P13" i="2"/>
  <c r="F14" i="2"/>
  <c r="G14" i="2"/>
  <c r="H14" i="2"/>
  <c r="I14" i="2"/>
  <c r="J14" i="2"/>
  <c r="K14" i="2"/>
  <c r="L14" i="2"/>
  <c r="M14" i="2"/>
  <c r="O14" i="2"/>
  <c r="E14" i="2"/>
  <c r="D14" i="2"/>
  <c r="D32" i="2"/>
  <c r="F32" i="2"/>
  <c r="G32" i="2"/>
  <c r="H32" i="2"/>
  <c r="I32" i="2"/>
  <c r="J32" i="2"/>
  <c r="K32" i="2"/>
  <c r="L32" i="2"/>
  <c r="M32" i="2"/>
  <c r="N32" i="2"/>
  <c r="O32" i="2"/>
  <c r="C29" i="2"/>
  <c r="C20" i="2"/>
  <c r="C32" i="2" s="1"/>
  <c r="A98" i="1"/>
  <c r="A97" i="1"/>
  <c r="F67" i="1"/>
  <c r="A62" i="1"/>
  <c r="A61" i="1"/>
  <c r="F40" i="1"/>
  <c r="F30" i="1"/>
  <c r="F27" i="1"/>
  <c r="F25" i="1"/>
  <c r="F23" i="1"/>
  <c r="F11" i="1"/>
  <c r="F8" i="1"/>
  <c r="P14" i="2" l="1"/>
  <c r="P32" i="2"/>
  <c r="F17" i="1"/>
  <c r="F72" i="1"/>
  <c r="F85" i="1" s="1"/>
  <c r="F89" i="1" s="1"/>
  <c r="C33" i="2"/>
  <c r="D15" i="2" s="1"/>
  <c r="D33" i="2" s="1"/>
  <c r="F36" i="1"/>
  <c r="F42" i="1" s="1"/>
  <c r="F13" i="1"/>
  <c r="F19" i="1" s="1"/>
  <c r="P33" i="2" l="1"/>
  <c r="G72" i="1"/>
  <c r="G19" i="1"/>
  <c r="G15" i="1"/>
  <c r="G8" i="1"/>
  <c r="G11" i="1"/>
  <c r="G13" i="1"/>
  <c r="G17" i="1"/>
  <c r="G85" i="1" l="1"/>
  <c r="G89" i="1" l="1"/>
  <c r="F48" i="1" l="1"/>
  <c r="F50" i="1" l="1"/>
  <c r="G45" i="1" l="1"/>
  <c r="G39" i="1"/>
  <c r="G38" i="1"/>
  <c r="G50" i="1"/>
  <c r="G47" i="1"/>
  <c r="G40" i="1"/>
  <c r="G23" i="1"/>
  <c r="G30" i="1"/>
  <c r="G27" i="1"/>
  <c r="G36" i="1"/>
  <c r="G25" i="1"/>
  <c r="F52" i="1"/>
  <c r="G42" i="1"/>
  <c r="G48" i="1"/>
  <c r="E15" i="2" l="1"/>
  <c r="E33" i="2" s="1"/>
  <c r="F15" i="2" s="1"/>
  <c r="F33" i="2" s="1"/>
  <c r="G15" i="2" s="1"/>
  <c r="E35" i="2" l="1"/>
  <c r="G33" i="2"/>
  <c r="H15" i="2" s="1"/>
  <c r="F35" i="2"/>
  <c r="H33" i="2" l="1"/>
  <c r="I15" i="2" s="1"/>
  <c r="G35" i="2"/>
  <c r="I33" i="2" l="1"/>
  <c r="J15" i="2" s="1"/>
  <c r="H35" i="2"/>
  <c r="J33" i="2" l="1"/>
  <c r="K15" i="2" s="1"/>
  <c r="I35" i="2"/>
  <c r="K33" i="2" l="1"/>
  <c r="L15" i="2" s="1"/>
  <c r="J35" i="2"/>
  <c r="L33" i="2" l="1"/>
  <c r="M15" i="2" s="1"/>
  <c r="K35" i="2"/>
  <c r="M33" i="2" l="1"/>
  <c r="N15" i="2" s="1"/>
  <c r="L35" i="2"/>
  <c r="N33" i="2" l="1"/>
  <c r="O15" i="2" s="1"/>
  <c r="M35" i="2"/>
  <c r="O33" i="2" l="1"/>
  <c r="N35" i="2"/>
  <c r="O35" i="2" l="1"/>
</calcChain>
</file>

<file path=xl/sharedStrings.xml><?xml version="1.0" encoding="utf-8"?>
<sst xmlns="http://schemas.openxmlformats.org/spreadsheetml/2006/main" count="133" uniqueCount="117">
  <si>
    <t xml:space="preserve">BALANCE GENERAL </t>
  </si>
  <si>
    <t>ACTIVOS</t>
  </si>
  <si>
    <t>ACTIVOS CORRIENTES</t>
  </si>
  <si>
    <t>*DISPONIBLE</t>
  </si>
  <si>
    <t>CAJA</t>
  </si>
  <si>
    <t>BANCO</t>
  </si>
  <si>
    <t>*DEUDORES</t>
  </si>
  <si>
    <t>CLIENTES</t>
  </si>
  <si>
    <t>TOTAL ACTIVO CORRIENTE</t>
  </si>
  <si>
    <t>ACTIVO NO CORRIENTE</t>
  </si>
  <si>
    <t>*PROPIEDAD PLANTA Y EQUIPO</t>
  </si>
  <si>
    <t>TOTAL ACTIVO NO CORRIENTE</t>
  </si>
  <si>
    <t>TOTAL ACTIVO</t>
  </si>
  <si>
    <t>PASIVO</t>
  </si>
  <si>
    <t>CORRIENTE</t>
  </si>
  <si>
    <t xml:space="preserve">*OBLIGACIONES FINANCIERAS </t>
  </si>
  <si>
    <t>BANCOS</t>
  </si>
  <si>
    <t>*PROVEEDORES</t>
  </si>
  <si>
    <t>NACIONALES</t>
  </si>
  <si>
    <t>*CUENTAS POR PAGAR</t>
  </si>
  <si>
    <t>RETEFUENTE</t>
  </si>
  <si>
    <t>APORTES DE NOMINA</t>
  </si>
  <si>
    <t xml:space="preserve">*OBLIGACIONES LABORALES </t>
  </si>
  <si>
    <t>SALARIOS</t>
  </si>
  <si>
    <t>CESANTIAS</t>
  </si>
  <si>
    <t>INTERESES DE CESANTIAS</t>
  </si>
  <si>
    <t>PRIMA DE SERVICIOS</t>
  </si>
  <si>
    <t>VACACIONES</t>
  </si>
  <si>
    <t>TOTAL PASIVO CORRIENTE</t>
  </si>
  <si>
    <t>NO CORRIENTE</t>
  </si>
  <si>
    <t>TOTAL PASIVO NO CORIENTE</t>
  </si>
  <si>
    <t>TOTAL PASIVO</t>
  </si>
  <si>
    <t>PATRIMONIO</t>
  </si>
  <si>
    <t xml:space="preserve">*CAPITAL </t>
  </si>
  <si>
    <t>TOTAL PATRIMONIO</t>
  </si>
  <si>
    <t>TOTAL PASIVO + PATRIMONIO</t>
  </si>
  <si>
    <t>YENNY CLEMENCIA CORREA GUERRERO</t>
  </si>
  <si>
    <t>Representante Legal</t>
  </si>
  <si>
    <t>Contadora Pública</t>
  </si>
  <si>
    <t>T.P. 78410</t>
  </si>
  <si>
    <t xml:space="preserve">ESTADO DE RESULTADOS </t>
  </si>
  <si>
    <t>INGRESOS OPERACIONALES</t>
  </si>
  <si>
    <t>(-)GASTOS DE ADMINISTRACION</t>
  </si>
  <si>
    <t>Personal</t>
  </si>
  <si>
    <t>Honorarios</t>
  </si>
  <si>
    <t>Impuestos</t>
  </si>
  <si>
    <t>Arrendamientos</t>
  </si>
  <si>
    <t>Seguros</t>
  </si>
  <si>
    <t>Servicios</t>
  </si>
  <si>
    <t>Legales</t>
  </si>
  <si>
    <t>Mantenimiento y reparaciones</t>
  </si>
  <si>
    <t>Adecuación e instalación</t>
  </si>
  <si>
    <t>Gastos de viaje</t>
  </si>
  <si>
    <t>Depreciaciones</t>
  </si>
  <si>
    <t>Diversos</t>
  </si>
  <si>
    <t>INMUEBLES</t>
  </si>
  <si>
    <t>ENERO 1 A DICIEMBRE 31 DE 2017</t>
  </si>
  <si>
    <t>CONSOLIDADO</t>
  </si>
  <si>
    <t>DONACIONES</t>
  </si>
  <si>
    <t>INTERESES FINANCIEROS</t>
  </si>
  <si>
    <t>TOTAL INGRESOS</t>
  </si>
  <si>
    <t>Hidropacífico</t>
  </si>
  <si>
    <t>Gases occidente</t>
  </si>
  <si>
    <t>Epsa</t>
  </si>
  <si>
    <t>Movistar</t>
  </si>
  <si>
    <t>Claro</t>
  </si>
  <si>
    <t>Gastos financieros</t>
  </si>
  <si>
    <t>Intereses bancarios</t>
  </si>
  <si>
    <t>Gravamen mov fin</t>
  </si>
  <si>
    <t>EXCEDENTE NETO</t>
  </si>
  <si>
    <t>ENERO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</si>
  <si>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</si>
  <si>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</si>
  <si>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</si>
  <si>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</si>
  <si>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</si>
  <si>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</si>
  <si>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</si>
  <si>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</si>
  <si>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</si>
  <si>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</si>
  <si>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</si>
  <si>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</si>
  <si>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GASTOS</t>
  </si>
  <si>
    <t>SALDO ACUMULADO</t>
  </si>
  <si>
    <t>saldo bancario</t>
  </si>
  <si>
    <t>DIAN</t>
  </si>
  <si>
    <t>SODC</t>
  </si>
  <si>
    <t xml:space="preserve">(-)GASTOS </t>
  </si>
  <si>
    <t>UTILIDAD 2017</t>
  </si>
  <si>
    <t>EXCEDENTE NETO 2017</t>
  </si>
  <si>
    <t>CVS COMPARTIENDO HABILIDADES DIFERENTES</t>
  </si>
  <si>
    <t>NIT. 900.174.429-7</t>
  </si>
  <si>
    <t>* EXCEDENTE NETO 2016</t>
  </si>
  <si>
    <t>* EXCEDENTE NETO 2017</t>
  </si>
  <si>
    <t>CLAUDIA CONSUELO BARAHONA SEPULVEDA</t>
  </si>
  <si>
    <t>C.C. 31.585.389</t>
  </si>
  <si>
    <t>Ingresos</t>
  </si>
  <si>
    <t>INGRESOS</t>
  </si>
  <si>
    <t>EXCEDENTE NETO AÑO GRAVABLE 2016</t>
  </si>
  <si>
    <t>UTILIZACIONES / GASTOS EXCENTE NETO</t>
  </si>
  <si>
    <t>Servicios internet, agua, energía</t>
  </si>
  <si>
    <t>Gastos bancarios BBVA</t>
  </si>
  <si>
    <t>AL 31 DE DICIEMBRE DE 2018</t>
  </si>
  <si>
    <t>AÑO 2018</t>
  </si>
  <si>
    <t>EXCED. 2017</t>
  </si>
  <si>
    <t>SILENCIOSOS OBREROS DE LA CRUZ</t>
  </si>
  <si>
    <t>NIT. 900729440-2</t>
  </si>
  <si>
    <t>DICIEMBRE 1 AL 31 DE 2018</t>
  </si>
  <si>
    <t>EXCEDENTES 2017</t>
  </si>
  <si>
    <t>avantel</t>
  </si>
  <si>
    <t>traslado cta</t>
  </si>
  <si>
    <t>saldo extracto</t>
  </si>
  <si>
    <t>DISTRIBUCIÓN DEL EXCEDENTE NETO 2017</t>
  </si>
  <si>
    <t>BANCOLOMBIA</t>
  </si>
  <si>
    <t>VUELTA EN TARJETA VIRTUAL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</si>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</sst>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\ * #,##0_);_(&quot;$&quot;\ * \(#,##0\);_(&quot;$&quot;\ * &quot;-&quot;??_);_(@_)"/>
    <numFmt numFmtId="168" formatCode="_-* #,##0\ _p_t_a_-;\-* #,##0\ _p_t_a_-;_-* &quot;-&quot;??\ _p_t_a_-;_-@_-"/>
    <numFmt numFmtId="169" formatCode="#,##0.00\ _€"/>
    <numFmt numFmtId="170" formatCode="#,##0\ _€"/>
    <numFmt numFmtId="171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ahoma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22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i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Protection="1">
      <protection locked="0"/>
    </xf>
    <xf numFmtId="166" fontId="4" fillId="0" borderId="0" xfId="2" applyNumberFormat="1" applyFont="1" applyFill="1" applyProtection="1">
      <protection locked="0"/>
    </xf>
    <xf numFmtId="165" fontId="4" fillId="0" borderId="0" xfId="1" applyFont="1" applyFill="1" applyProtection="1">
      <protection locked="0"/>
    </xf>
    <xf numFmtId="3" fontId="4" fillId="0" borderId="0" xfId="0" applyNumberFormat="1" applyFont="1" applyFill="1" applyBorder="1" applyProtection="1">
      <protection locked="0"/>
    </xf>
    <xf numFmtId="166" fontId="4" fillId="0" borderId="0" xfId="1" applyNumberFormat="1" applyFont="1" applyFill="1" applyBorder="1" applyProtection="1">
      <protection locked="0"/>
    </xf>
    <xf numFmtId="165" fontId="4" fillId="0" borderId="0" xfId="2" applyFont="1" applyFill="1" applyProtection="1">
      <protection locked="0"/>
    </xf>
    <xf numFmtId="165" fontId="4" fillId="0" borderId="0" xfId="1" applyFont="1" applyFill="1" applyAlignment="1" applyProtection="1">
      <alignment horizontal="center"/>
      <protection locked="0"/>
    </xf>
    <xf numFmtId="168" fontId="4" fillId="0" borderId="0" xfId="2" applyNumberFormat="1" applyFont="1" applyFill="1" applyAlignment="1" applyProtection="1">
      <protection locked="0"/>
    </xf>
    <xf numFmtId="166" fontId="4" fillId="0" borderId="0" xfId="1" applyNumberFormat="1" applyFont="1" applyFill="1" applyAlignment="1" applyProtection="1"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166" fontId="8" fillId="0" borderId="0" xfId="1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166" fontId="4" fillId="0" borderId="0" xfId="2" applyNumberFormat="1" applyFont="1" applyFill="1" applyBorder="1" applyProtection="1">
      <protection locked="0"/>
    </xf>
    <xf numFmtId="169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1" applyFont="1" applyFill="1" applyBorder="1" applyAlignment="1" applyProtection="1">
      <alignment horizontal="right"/>
      <protection locked="0"/>
    </xf>
    <xf numFmtId="167" fontId="4" fillId="0" borderId="0" xfId="3" applyNumberFormat="1" applyFont="1" applyFill="1" applyBorder="1" applyProtection="1">
      <protection locked="0"/>
    </xf>
    <xf numFmtId="170" fontId="4" fillId="0" borderId="0" xfId="0" applyNumberFormat="1" applyFont="1" applyFill="1" applyBorder="1" applyAlignment="1" applyProtection="1">
      <alignment horizontal="right"/>
      <protection locked="0"/>
    </xf>
    <xf numFmtId="166" fontId="8" fillId="0" borderId="0" xfId="2" applyNumberFormat="1" applyFont="1" applyFill="1" applyBorder="1" applyProtection="1">
      <protection locked="0"/>
    </xf>
    <xf numFmtId="165" fontId="4" fillId="0" borderId="0" xfId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166" fontId="4" fillId="0" borderId="0" xfId="0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Fill="1" applyBorder="1" applyProtection="1">
      <protection locked="0"/>
    </xf>
    <xf numFmtId="165" fontId="8" fillId="0" borderId="0" xfId="1" applyFont="1" applyFill="1" applyBorder="1" applyProtection="1">
      <protection locked="0"/>
    </xf>
    <xf numFmtId="3" fontId="8" fillId="0" borderId="0" xfId="0" applyNumberFormat="1" applyFont="1" applyFill="1" applyBorder="1" applyProtection="1">
      <protection locked="0"/>
    </xf>
    <xf numFmtId="166" fontId="8" fillId="0" borderId="0" xfId="1" applyNumberFormat="1" applyFont="1" applyFill="1" applyBorder="1" applyProtection="1"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166" fontId="8" fillId="0" borderId="0" xfId="1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166" fontId="4" fillId="0" borderId="0" xfId="1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Protection="1">
      <protection locked="0"/>
    </xf>
    <xf numFmtId="166" fontId="4" fillId="0" borderId="0" xfId="1" applyNumberFormat="1" applyFont="1" applyFill="1" applyProtection="1">
      <protection locked="0"/>
    </xf>
    <xf numFmtId="166" fontId="4" fillId="0" borderId="0" xfId="2" applyNumberFormat="1" applyFont="1" applyFill="1" applyBorder="1" applyProtection="1"/>
    <xf numFmtId="170" fontId="4" fillId="0" borderId="0" xfId="0" applyNumberFormat="1" applyFont="1" applyFill="1" applyBorder="1" applyAlignment="1" applyProtection="1">
      <alignment horizontal="right"/>
    </xf>
    <xf numFmtId="165" fontId="4" fillId="0" borderId="0" xfId="1" applyFont="1" applyFill="1" applyBorder="1" applyAlignment="1" applyProtection="1">
      <alignment horizontal="right"/>
    </xf>
    <xf numFmtId="166" fontId="4" fillId="0" borderId="0" xfId="1" applyNumberFormat="1" applyFont="1" applyFill="1" applyBorder="1" applyAlignment="1" applyProtection="1">
      <alignment horizontal="right"/>
    </xf>
    <xf numFmtId="170" fontId="8" fillId="0" borderId="0" xfId="0" applyNumberFormat="1" applyFont="1" applyFill="1" applyBorder="1" applyAlignment="1" applyProtection="1">
      <alignment horizontal="right"/>
    </xf>
    <xf numFmtId="166" fontId="8" fillId="0" borderId="0" xfId="2" applyNumberFormat="1" applyFont="1" applyFill="1" applyBorder="1" applyProtection="1"/>
    <xf numFmtId="165" fontId="8" fillId="0" borderId="0" xfId="1" applyFont="1" applyFill="1" applyBorder="1" applyAlignment="1" applyProtection="1">
      <alignment horizontal="right"/>
    </xf>
    <xf numFmtId="166" fontId="8" fillId="0" borderId="0" xfId="1" applyNumberFormat="1" applyFont="1" applyFill="1" applyBorder="1" applyAlignment="1" applyProtection="1">
      <alignment horizontal="right"/>
    </xf>
    <xf numFmtId="166" fontId="4" fillId="0" borderId="0" xfId="0" applyNumberFormat="1" applyFont="1" applyFill="1" applyProtection="1"/>
    <xf numFmtId="165" fontId="4" fillId="0" borderId="0" xfId="2" applyFont="1" applyFill="1" applyProtection="1"/>
    <xf numFmtId="170" fontId="4" fillId="0" borderId="0" xfId="0" applyNumberFormat="1" applyFont="1" applyFill="1" applyProtection="1"/>
    <xf numFmtId="166" fontId="8" fillId="2" borderId="0" xfId="2" applyNumberFormat="1" applyFont="1" applyFill="1" applyBorder="1" applyProtection="1"/>
    <xf numFmtId="165" fontId="4" fillId="0" borderId="0" xfId="1" applyFont="1" applyFill="1" applyBorder="1" applyProtection="1"/>
    <xf numFmtId="166" fontId="4" fillId="0" borderId="0" xfId="1" applyNumberFormat="1" applyFont="1" applyFill="1" applyBorder="1" applyProtection="1"/>
    <xf numFmtId="166" fontId="8" fillId="3" borderId="0" xfId="2" applyNumberFormat="1" applyFont="1" applyFill="1" applyBorder="1" applyProtection="1"/>
    <xf numFmtId="167" fontId="4" fillId="0" borderId="0" xfId="3" applyNumberFormat="1" applyFont="1" applyFill="1" applyProtection="1"/>
    <xf numFmtId="3" fontId="4" fillId="0" borderId="0" xfId="0" applyNumberFormat="1" applyFont="1" applyFill="1" applyProtection="1"/>
    <xf numFmtId="3" fontId="8" fillId="0" borderId="1" xfId="0" applyNumberFormat="1" applyFont="1" applyFill="1" applyBorder="1" applyProtection="1"/>
    <xf numFmtId="4" fontId="4" fillId="0" borderId="0" xfId="0" applyNumberFormat="1" applyFont="1" applyFill="1" applyProtection="1"/>
    <xf numFmtId="167" fontId="8" fillId="0" borderId="2" xfId="3" applyNumberFormat="1" applyFont="1" applyFill="1" applyBorder="1" applyProtection="1"/>
    <xf numFmtId="3" fontId="4" fillId="2" borderId="0" xfId="0" applyNumberFormat="1" applyFont="1" applyFill="1" applyProtection="1"/>
    <xf numFmtId="3" fontId="4" fillId="2" borderId="0" xfId="2" applyNumberFormat="1" applyFont="1" applyFill="1" applyBorder="1" applyAlignment="1" applyProtection="1"/>
    <xf numFmtId="4" fontId="8" fillId="0" borderId="1" xfId="0" applyNumberFormat="1" applyFont="1" applyFill="1" applyBorder="1" applyProtection="1"/>
    <xf numFmtId="3" fontId="4" fillId="0" borderId="0" xfId="0" applyNumberFormat="1" applyFont="1" applyFill="1" applyBorder="1" applyProtection="1"/>
    <xf numFmtId="167" fontId="8" fillId="0" borderId="3" xfId="3" applyNumberFormat="1" applyFont="1" applyFill="1" applyBorder="1" applyProtection="1"/>
    <xf numFmtId="165" fontId="6" fillId="0" borderId="0" xfId="2" applyFont="1" applyFill="1" applyProtection="1">
      <protection locked="0"/>
    </xf>
    <xf numFmtId="0" fontId="6" fillId="0" borderId="0" xfId="0" applyFont="1" applyFill="1" applyProtection="1">
      <protection locked="0"/>
    </xf>
    <xf numFmtId="3" fontId="4" fillId="0" borderId="0" xfId="0" applyNumberFormat="1" applyFont="1" applyFill="1" applyAlignment="1" applyProtection="1">
      <alignment horizontal="center"/>
      <protection locked="0"/>
    </xf>
    <xf numFmtId="3" fontId="4" fillId="0" borderId="0" xfId="0" applyNumberFormat="1" applyFont="1" applyFill="1" applyProtection="1">
      <protection locked="0"/>
    </xf>
    <xf numFmtId="169" fontId="4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167" fontId="4" fillId="0" borderId="0" xfId="3" applyNumberFormat="1" applyFont="1" applyFill="1" applyProtection="1">
      <protection locked="0"/>
    </xf>
    <xf numFmtId="10" fontId="4" fillId="0" borderId="0" xfId="4" applyNumberFormat="1" applyFont="1" applyFill="1" applyBorder="1" applyProtection="1">
      <protection locked="0"/>
    </xf>
    <xf numFmtId="170" fontId="4" fillId="0" borderId="0" xfId="0" applyNumberFormat="1" applyFont="1" applyFill="1" applyAlignment="1" applyProtection="1">
      <alignment horizontal="right"/>
      <protection locked="0"/>
    </xf>
    <xf numFmtId="3" fontId="4" fillId="0" borderId="3" xfId="0" applyNumberFormat="1" applyFont="1" applyFill="1" applyBorder="1" applyProtection="1">
      <protection locked="0"/>
    </xf>
    <xf numFmtId="166" fontId="8" fillId="0" borderId="0" xfId="2" applyNumberFormat="1" applyFont="1" applyFill="1" applyProtection="1">
      <protection locked="0"/>
    </xf>
    <xf numFmtId="49" fontId="8" fillId="0" borderId="0" xfId="0" applyNumberFormat="1" applyFont="1" applyFill="1" applyBorder="1" applyAlignment="1" applyProtection="1">
      <alignment horizontal="right"/>
      <protection locked="0"/>
    </xf>
    <xf numFmtId="171" fontId="4" fillId="0" borderId="0" xfId="0" applyNumberFormat="1" applyFont="1" applyFill="1" applyAlignment="1" applyProtection="1">
      <alignment horizontal="center"/>
      <protection locked="0"/>
    </xf>
    <xf numFmtId="171" fontId="4" fillId="0" borderId="0" xfId="0" applyNumberFormat="1" applyFont="1" applyFill="1" applyProtection="1">
      <protection locked="0"/>
    </xf>
    <xf numFmtId="167" fontId="8" fillId="0" borderId="4" xfId="3" applyNumberFormat="1" applyFont="1" applyFill="1" applyBorder="1" applyProtection="1">
      <protection locked="0"/>
    </xf>
    <xf numFmtId="3" fontId="8" fillId="0" borderId="0" xfId="0" applyNumberFormat="1" applyFont="1" applyFill="1" applyProtection="1">
      <protection locked="0"/>
    </xf>
    <xf numFmtId="165" fontId="8" fillId="0" borderId="0" xfId="2" applyFont="1" applyFill="1" applyProtection="1"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3" fontId="4" fillId="0" borderId="3" xfId="0" applyNumberFormat="1" applyFont="1" applyFill="1" applyBorder="1" applyProtection="1"/>
    <xf numFmtId="3" fontId="8" fillId="0" borderId="0" xfId="0" applyNumberFormat="1" applyFont="1" applyFill="1" applyBorder="1" applyProtection="1"/>
    <xf numFmtId="167" fontId="8" fillId="0" borderId="4" xfId="3" applyNumberFormat="1" applyFont="1" applyFill="1" applyBorder="1" applyProtection="1"/>
    <xf numFmtId="0" fontId="7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center"/>
      <protection locked="0"/>
    </xf>
    <xf numFmtId="4" fontId="8" fillId="0" borderId="0" xfId="0" applyNumberFormat="1" applyFont="1" applyFill="1" applyBorder="1" applyProtection="1">
      <protection locked="0"/>
    </xf>
    <xf numFmtId="3" fontId="10" fillId="0" borderId="0" xfId="0" applyNumberFormat="1" applyFont="1" applyFill="1" applyAlignment="1" applyProtection="1">
      <alignment horizontal="center"/>
      <protection locked="0"/>
    </xf>
    <xf numFmtId="166" fontId="10" fillId="0" borderId="0" xfId="2" applyNumberFormat="1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 locked="0"/>
    </xf>
    <xf numFmtId="165" fontId="10" fillId="0" borderId="0" xfId="2" applyFont="1" applyFill="1" applyProtection="1">
      <protection locked="0"/>
    </xf>
    <xf numFmtId="0" fontId="10" fillId="0" borderId="0" xfId="0" applyFont="1" applyFill="1" applyProtection="1">
      <protection locked="0"/>
    </xf>
    <xf numFmtId="3" fontId="8" fillId="0" borderId="3" xfId="0" applyNumberFormat="1" applyFont="1" applyFill="1" applyBorder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</cellXfs>
  <cellStyles count="5">
    <cellStyle name="Millares" xfId="1" builtinId="3"/>
    <cellStyle name="Millares 2" xfId="2"/>
    <cellStyle name="Moneda 2" xfId="3"/>
    <cellStyle name="Normal" xfId="0" builtinId="0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topLeftCell="A139" workbookViewId="0">
      <selection activeCell="F74" sqref="F74"/>
    </sheetView>
  </sheetViews>
  <sheetFormatPr baseColWidth="10" defaultRowHeight="12.75" x14ac:dyDescent="0.2"/>
  <cols>
    <col min="1" max="1" width="6.7109375" style="1" customWidth="1"/>
    <col min="2" max="2" width="25.5703125" style="1" customWidth="1"/>
    <col min="3" max="3" width="14.28515625" style="2" customWidth="1"/>
    <col min="4" max="4" width="14.140625" style="1" customWidth="1"/>
    <col min="5" max="5" width="1.28515625" style="1" customWidth="1"/>
    <col min="6" max="6" width="21" style="33" customWidth="1"/>
    <col min="7" max="7" width="8.5703125" style="33" customWidth="1"/>
    <col min="8" max="8" width="17.85546875" style="6" bestFit="1" customWidth="1"/>
    <col min="9" max="16384" width="11.42578125" style="1"/>
  </cols>
  <sheetData>
    <row r="1" spans="1:8" ht="22.5" x14ac:dyDescent="0.3">
      <c r="A1" s="96" t="s">
        <v>91</v>
      </c>
      <c r="B1" s="96"/>
      <c r="C1" s="96"/>
      <c r="D1" s="96"/>
      <c r="E1" s="96"/>
      <c r="F1" s="96"/>
      <c r="G1" s="96"/>
    </row>
    <row r="2" spans="1:8" ht="18" x14ac:dyDescent="0.25">
      <c r="A2" s="95" t="s">
        <v>92</v>
      </c>
      <c r="B2" s="95"/>
      <c r="C2" s="95"/>
      <c r="D2" s="95"/>
      <c r="E2" s="95"/>
      <c r="F2" s="95"/>
      <c r="G2" s="95"/>
    </row>
    <row r="3" spans="1:8" s="61" customFormat="1" ht="18" x14ac:dyDescent="0.25">
      <c r="A3" s="95" t="s">
        <v>0</v>
      </c>
      <c r="B3" s="95"/>
      <c r="C3" s="95"/>
      <c r="D3" s="95"/>
      <c r="E3" s="95"/>
      <c r="F3" s="95"/>
      <c r="G3" s="95"/>
      <c r="H3" s="60"/>
    </row>
    <row r="4" spans="1:8" s="61" customFormat="1" ht="18" x14ac:dyDescent="0.25">
      <c r="A4" s="95" t="s">
        <v>103</v>
      </c>
      <c r="B4" s="95"/>
      <c r="C4" s="95"/>
      <c r="D4" s="95"/>
      <c r="E4" s="95"/>
      <c r="F4" s="95"/>
      <c r="G4" s="95"/>
      <c r="H4" s="60"/>
    </row>
    <row r="5" spans="1:8" x14ac:dyDescent="0.2">
      <c r="F5" s="12"/>
      <c r="G5" s="12"/>
    </row>
    <row r="6" spans="1:8" ht="27" x14ac:dyDescent="0.35">
      <c r="A6" s="82" t="s">
        <v>1</v>
      </c>
      <c r="B6" s="82"/>
      <c r="F6" s="10" t="s">
        <v>104</v>
      </c>
      <c r="G6" s="10"/>
    </row>
    <row r="7" spans="1:8" ht="18" x14ac:dyDescent="0.25">
      <c r="A7" s="83" t="s">
        <v>2</v>
      </c>
      <c r="B7" s="83"/>
      <c r="E7" s="33"/>
      <c r="F7" s="12"/>
      <c r="G7" s="12"/>
    </row>
    <row r="8" spans="1:8" x14ac:dyDescent="0.2">
      <c r="A8" s="1" t="s">
        <v>3</v>
      </c>
      <c r="C8" s="70"/>
      <c r="D8" s="84"/>
      <c r="E8" s="71"/>
      <c r="F8" s="50">
        <f>SUM(C9:C10)</f>
        <v>0</v>
      </c>
      <c r="G8" s="67" t="e">
        <f>+F8/$F$19</f>
        <v>#DIV/0!</v>
      </c>
    </row>
    <row r="9" spans="1:8" x14ac:dyDescent="0.2">
      <c r="A9" s="85"/>
      <c r="B9" s="86" t="s">
        <v>4</v>
      </c>
      <c r="C9" s="2">
        <v>0</v>
      </c>
      <c r="D9" s="84"/>
      <c r="E9" s="71"/>
      <c r="F9" s="50"/>
      <c r="G9" s="67"/>
    </row>
    <row r="10" spans="1:8" x14ac:dyDescent="0.2">
      <c r="A10" s="85"/>
      <c r="B10" s="86" t="s">
        <v>5</v>
      </c>
      <c r="C10" s="2">
        <v>0</v>
      </c>
      <c r="D10" s="84"/>
      <c r="E10" s="71"/>
      <c r="F10" s="50"/>
      <c r="G10" s="67"/>
    </row>
    <row r="11" spans="1:8" x14ac:dyDescent="0.2">
      <c r="A11" s="1" t="s">
        <v>6</v>
      </c>
      <c r="D11" s="84"/>
      <c r="E11" s="65"/>
      <c r="F11" s="51">
        <f>SUM(C12:C12)</f>
        <v>0</v>
      </c>
      <c r="G11" s="67" t="e">
        <f>F11/$F$19</f>
        <v>#DIV/0!</v>
      </c>
    </row>
    <row r="12" spans="1:8" x14ac:dyDescent="0.2">
      <c r="B12" s="1" t="s">
        <v>7</v>
      </c>
      <c r="C12" s="2">
        <v>0</v>
      </c>
      <c r="D12" s="84"/>
      <c r="E12" s="65"/>
      <c r="F12" s="51"/>
      <c r="G12" s="67"/>
    </row>
    <row r="13" spans="1:8" x14ac:dyDescent="0.2">
      <c r="A13" s="13" t="s">
        <v>8</v>
      </c>
      <c r="B13" s="13"/>
      <c r="C13" s="70"/>
      <c r="D13" s="84"/>
      <c r="E13" s="71"/>
      <c r="F13" s="52">
        <f>SUM(F8:F12)</f>
        <v>0</v>
      </c>
      <c r="G13" s="67" t="e">
        <f>+F13/$F$19</f>
        <v>#DIV/0!</v>
      </c>
    </row>
    <row r="14" spans="1:8" ht="18" x14ac:dyDescent="0.25">
      <c r="A14" s="83" t="s">
        <v>9</v>
      </c>
      <c r="B14" s="83"/>
      <c r="D14" s="84"/>
      <c r="E14" s="65"/>
      <c r="F14" s="53"/>
      <c r="G14" s="4"/>
    </row>
    <row r="15" spans="1:8" x14ac:dyDescent="0.2">
      <c r="A15" s="1" t="s">
        <v>10</v>
      </c>
      <c r="D15" s="84"/>
      <c r="E15" s="65"/>
      <c r="F15" s="51">
        <f>+C16</f>
        <v>0</v>
      </c>
      <c r="G15" s="67" t="e">
        <f>+F15/$F$19</f>
        <v>#DIV/0!</v>
      </c>
    </row>
    <row r="16" spans="1:8" x14ac:dyDescent="0.2">
      <c r="B16" s="1" t="s">
        <v>55</v>
      </c>
      <c r="C16" s="2">
        <v>0</v>
      </c>
      <c r="D16" s="84"/>
      <c r="E16" s="65"/>
      <c r="F16" s="51"/>
      <c r="G16" s="67"/>
    </row>
    <row r="17" spans="1:9" x14ac:dyDescent="0.2">
      <c r="A17" s="13" t="s">
        <v>11</v>
      </c>
      <c r="B17" s="13"/>
      <c r="C17" s="70"/>
      <c r="D17" s="87"/>
      <c r="E17" s="71"/>
      <c r="F17" s="52">
        <f>SUM(F15:F16)</f>
        <v>0</v>
      </c>
      <c r="G17" s="67" t="e">
        <f>+F17/$F$19</f>
        <v>#DIV/0!</v>
      </c>
    </row>
    <row r="18" spans="1:9" x14ac:dyDescent="0.2">
      <c r="D18" s="84"/>
      <c r="E18" s="65"/>
      <c r="F18" s="53"/>
      <c r="G18" s="4"/>
    </row>
    <row r="19" spans="1:9" ht="13.5" thickBot="1" x14ac:dyDescent="0.25">
      <c r="A19" s="13" t="s">
        <v>12</v>
      </c>
      <c r="B19" s="13"/>
      <c r="C19" s="70"/>
      <c r="D19" s="84"/>
      <c r="E19" s="71"/>
      <c r="F19" s="54">
        <f>F13+F17</f>
        <v>0</v>
      </c>
      <c r="G19" s="67" t="e">
        <f>+F19/$F$19</f>
        <v>#DIV/0!</v>
      </c>
    </row>
    <row r="20" spans="1:9" s="6" customFormat="1" ht="13.5" thickTop="1" x14ac:dyDescent="0.2">
      <c r="A20" s="1"/>
      <c r="B20" s="1"/>
      <c r="C20" s="2"/>
      <c r="D20" s="84"/>
      <c r="E20" s="65"/>
      <c r="F20" s="53"/>
      <c r="G20" s="4"/>
      <c r="I20" s="1"/>
    </row>
    <row r="21" spans="1:9" s="6" customFormat="1" ht="27" x14ac:dyDescent="0.35">
      <c r="A21" s="82" t="s">
        <v>13</v>
      </c>
      <c r="B21" s="82"/>
      <c r="C21" s="2"/>
      <c r="D21" s="84"/>
      <c r="E21" s="65"/>
      <c r="F21" s="53"/>
      <c r="G21" s="27"/>
      <c r="I21" s="1"/>
    </row>
    <row r="22" spans="1:9" s="6" customFormat="1" ht="18" x14ac:dyDescent="0.25">
      <c r="A22" s="83" t="s">
        <v>14</v>
      </c>
      <c r="B22" s="83"/>
      <c r="C22" s="2"/>
      <c r="D22" s="84"/>
      <c r="E22" s="65"/>
      <c r="F22" s="53"/>
      <c r="G22" s="27"/>
      <c r="I22" s="1"/>
    </row>
    <row r="23" spans="1:9" s="6" customFormat="1" x14ac:dyDescent="0.2">
      <c r="A23" s="1" t="s">
        <v>15</v>
      </c>
      <c r="B23" s="1"/>
      <c r="C23" s="2"/>
      <c r="D23" s="84"/>
      <c r="E23" s="65"/>
      <c r="F23" s="51">
        <f>+C24</f>
        <v>0</v>
      </c>
      <c r="G23" s="67" t="e">
        <f>+F23/$F$50</f>
        <v>#DIV/0!</v>
      </c>
    </row>
    <row r="24" spans="1:9" s="6" customFormat="1" x14ac:dyDescent="0.2">
      <c r="A24" s="1"/>
      <c r="B24" s="1" t="s">
        <v>16</v>
      </c>
      <c r="C24" s="2">
        <v>0</v>
      </c>
      <c r="D24" s="84"/>
      <c r="E24" s="65"/>
      <c r="F24" s="51"/>
      <c r="G24" s="67"/>
    </row>
    <row r="25" spans="1:9" s="6" customFormat="1" x14ac:dyDescent="0.2">
      <c r="A25" s="1" t="s">
        <v>17</v>
      </c>
      <c r="B25" s="1"/>
      <c r="C25" s="2"/>
      <c r="D25" s="84"/>
      <c r="E25" s="65"/>
      <c r="F25" s="55">
        <f>+C26</f>
        <v>0</v>
      </c>
      <c r="G25" s="67" t="e">
        <f>+F25/$F$50</f>
        <v>#DIV/0!</v>
      </c>
    </row>
    <row r="26" spans="1:9" s="6" customFormat="1" x14ac:dyDescent="0.2">
      <c r="A26" s="1"/>
      <c r="B26" s="1" t="s">
        <v>18</v>
      </c>
      <c r="C26" s="2">
        <v>0</v>
      </c>
      <c r="D26" s="84"/>
      <c r="E26" s="65"/>
      <c r="F26" s="55"/>
      <c r="G26" s="67"/>
    </row>
    <row r="27" spans="1:9" s="6" customFormat="1" x14ac:dyDescent="0.2">
      <c r="A27" s="1" t="s">
        <v>19</v>
      </c>
      <c r="B27" s="1"/>
      <c r="C27" s="2"/>
      <c r="D27" s="84"/>
      <c r="E27" s="65"/>
      <c r="F27" s="55">
        <f>SUM(C28:C29)</f>
        <v>0</v>
      </c>
      <c r="G27" s="67" t="e">
        <f>+F27/$F$50</f>
        <v>#DIV/0!</v>
      </c>
    </row>
    <row r="28" spans="1:9" s="6" customFormat="1" x14ac:dyDescent="0.2">
      <c r="A28" s="1"/>
      <c r="B28" s="1" t="s">
        <v>20</v>
      </c>
      <c r="C28" s="2">
        <v>0</v>
      </c>
      <c r="D28" s="84"/>
      <c r="E28" s="65"/>
      <c r="F28" s="55"/>
      <c r="G28" s="67"/>
    </row>
    <row r="29" spans="1:9" s="6" customFormat="1" x14ac:dyDescent="0.2">
      <c r="A29" s="1"/>
      <c r="B29" s="1" t="s">
        <v>21</v>
      </c>
      <c r="C29" s="2">
        <v>0</v>
      </c>
      <c r="D29" s="84"/>
      <c r="E29" s="65"/>
      <c r="F29" s="55"/>
      <c r="G29" s="67"/>
    </row>
    <row r="30" spans="1:9" s="6" customFormat="1" x14ac:dyDescent="0.2">
      <c r="A30" s="1" t="s">
        <v>22</v>
      </c>
      <c r="B30" s="1"/>
      <c r="C30" s="2"/>
      <c r="D30" s="84"/>
      <c r="E30" s="65"/>
      <c r="F30" s="56">
        <f>SUM(C31:C35)</f>
        <v>0</v>
      </c>
      <c r="G30" s="67" t="e">
        <f>+F30/$F$50</f>
        <v>#DIV/0!</v>
      </c>
    </row>
    <row r="31" spans="1:9" s="6" customFormat="1" x14ac:dyDescent="0.2">
      <c r="A31" s="1"/>
      <c r="B31" s="1" t="s">
        <v>23</v>
      </c>
      <c r="C31" s="2">
        <v>0</v>
      </c>
      <c r="D31" s="84"/>
      <c r="E31" s="65"/>
      <c r="F31" s="56"/>
      <c r="G31" s="67"/>
    </row>
    <row r="32" spans="1:9" s="6" customFormat="1" x14ac:dyDescent="0.2">
      <c r="A32" s="1"/>
      <c r="B32" s="1" t="s">
        <v>24</v>
      </c>
      <c r="C32" s="2">
        <v>0</v>
      </c>
      <c r="D32" s="84"/>
      <c r="E32" s="65"/>
      <c r="F32" s="56"/>
      <c r="G32" s="67"/>
    </row>
    <row r="33" spans="1:9" s="6" customFormat="1" x14ac:dyDescent="0.2">
      <c r="A33" s="1"/>
      <c r="B33" s="1" t="s">
        <v>25</v>
      </c>
      <c r="C33" s="2">
        <v>0</v>
      </c>
      <c r="D33" s="84"/>
      <c r="E33" s="65"/>
      <c r="F33" s="56"/>
      <c r="G33" s="67"/>
    </row>
    <row r="34" spans="1:9" s="6" customFormat="1" x14ac:dyDescent="0.2">
      <c r="A34" s="1"/>
      <c r="B34" s="1" t="s">
        <v>26</v>
      </c>
      <c r="C34" s="2">
        <v>0</v>
      </c>
      <c r="D34" s="84"/>
      <c r="E34" s="65"/>
      <c r="F34" s="56"/>
      <c r="G34" s="67"/>
    </row>
    <row r="35" spans="1:9" s="6" customFormat="1" x14ac:dyDescent="0.2">
      <c r="A35" s="1"/>
      <c r="B35" s="1" t="s">
        <v>27</v>
      </c>
      <c r="C35" s="2">
        <v>0</v>
      </c>
      <c r="D35" s="84"/>
      <c r="E35" s="65"/>
      <c r="F35" s="56"/>
      <c r="G35" s="67"/>
    </row>
    <row r="36" spans="1:9" s="6" customFormat="1" x14ac:dyDescent="0.2">
      <c r="A36" s="13" t="s">
        <v>28</v>
      </c>
      <c r="B36" s="13"/>
      <c r="C36" s="70"/>
      <c r="D36" s="84"/>
      <c r="E36" s="71"/>
      <c r="F36" s="52">
        <f>SUM(F23:F35)</f>
        <v>0</v>
      </c>
      <c r="G36" s="67" t="e">
        <f>+F36/$F$50</f>
        <v>#DIV/0!</v>
      </c>
    </row>
    <row r="37" spans="1:9" ht="18" x14ac:dyDescent="0.25">
      <c r="A37" s="83" t="s">
        <v>29</v>
      </c>
      <c r="B37" s="83"/>
      <c r="D37" s="84"/>
      <c r="E37" s="65"/>
      <c r="F37" s="53"/>
      <c r="G37" s="4"/>
    </row>
    <row r="38" spans="1:9" s="6" customFormat="1" x14ac:dyDescent="0.2">
      <c r="A38" s="1" t="s">
        <v>19</v>
      </c>
      <c r="B38" s="1"/>
      <c r="C38" s="2">
        <v>0</v>
      </c>
      <c r="D38" s="84"/>
      <c r="E38" s="65"/>
      <c r="F38" s="55">
        <v>0</v>
      </c>
      <c r="G38" s="67" t="e">
        <f>+F38/$F$50</f>
        <v>#DIV/0!</v>
      </c>
      <c r="I38" s="1"/>
    </row>
    <row r="39" spans="1:9" s="6" customFormat="1" x14ac:dyDescent="0.2">
      <c r="A39" s="1" t="s">
        <v>15</v>
      </c>
      <c r="B39" s="1"/>
      <c r="C39" s="2">
        <v>0</v>
      </c>
      <c r="D39" s="84"/>
      <c r="E39" s="65"/>
      <c r="F39" s="55">
        <v>0</v>
      </c>
      <c r="G39" s="67" t="e">
        <f>+F39/$F$50</f>
        <v>#DIV/0!</v>
      </c>
      <c r="I39" s="1"/>
    </row>
    <row r="40" spans="1:9" s="6" customFormat="1" x14ac:dyDescent="0.2">
      <c r="A40" s="13" t="s">
        <v>30</v>
      </c>
      <c r="B40" s="13"/>
      <c r="C40" s="2"/>
      <c r="D40" s="84"/>
      <c r="E40" s="65"/>
      <c r="F40" s="57">
        <f>SUM(F38:F39)</f>
        <v>0</v>
      </c>
      <c r="G40" s="67" t="e">
        <f>+F40/$F$50</f>
        <v>#DIV/0!</v>
      </c>
      <c r="I40" s="1"/>
    </row>
    <row r="41" spans="1:9" s="6" customFormat="1" x14ac:dyDescent="0.2">
      <c r="A41" s="1"/>
      <c r="B41" s="1"/>
      <c r="C41" s="2"/>
      <c r="D41" s="84"/>
      <c r="E41" s="65"/>
      <c r="F41" s="53"/>
      <c r="G41" s="4"/>
      <c r="I41" s="1"/>
    </row>
    <row r="42" spans="1:9" s="6" customFormat="1" ht="13.5" thickBot="1" x14ac:dyDescent="0.25">
      <c r="A42" s="13" t="s">
        <v>31</v>
      </c>
      <c r="B42" s="13"/>
      <c r="C42" s="70"/>
      <c r="D42" s="84"/>
      <c r="E42" s="71"/>
      <c r="F42" s="54">
        <f>+F36+F40</f>
        <v>0</v>
      </c>
      <c r="G42" s="67" t="e">
        <f>+F42/$F$50</f>
        <v>#DIV/0!</v>
      </c>
      <c r="I42" s="1"/>
    </row>
    <row r="43" spans="1:9" s="6" customFormat="1" ht="13.5" thickTop="1" x14ac:dyDescent="0.2">
      <c r="A43" s="1"/>
      <c r="B43" s="1"/>
      <c r="C43" s="2"/>
      <c r="D43" s="84"/>
      <c r="E43" s="65"/>
      <c r="F43" s="53"/>
      <c r="G43" s="4"/>
      <c r="I43" s="1"/>
    </row>
    <row r="44" spans="1:9" s="6" customFormat="1" ht="27" x14ac:dyDescent="0.35">
      <c r="A44" s="82" t="s">
        <v>32</v>
      </c>
      <c r="B44" s="82"/>
      <c r="C44" s="2"/>
      <c r="D44" s="84"/>
      <c r="E44" s="65"/>
      <c r="F44" s="53"/>
      <c r="G44" s="4"/>
      <c r="I44" s="1"/>
    </row>
    <row r="45" spans="1:9" s="6" customFormat="1" x14ac:dyDescent="0.2">
      <c r="A45" s="1" t="s">
        <v>33</v>
      </c>
      <c r="B45" s="1"/>
      <c r="C45" s="2"/>
      <c r="D45" s="84"/>
      <c r="E45" s="65"/>
      <c r="F45" s="58">
        <v>0</v>
      </c>
      <c r="G45" s="67" t="e">
        <f>+F45/$F$50</f>
        <v>#DIV/0!</v>
      </c>
      <c r="I45" s="1"/>
    </row>
    <row r="46" spans="1:9" s="6" customFormat="1" x14ac:dyDescent="0.2">
      <c r="A46" s="1" t="s">
        <v>93</v>
      </c>
      <c r="B46" s="1"/>
      <c r="C46" s="2">
        <v>0</v>
      </c>
      <c r="D46" s="84"/>
      <c r="E46" s="65"/>
      <c r="F46" s="58">
        <f>+C46</f>
        <v>0</v>
      </c>
      <c r="G46" s="67"/>
      <c r="I46" s="1"/>
    </row>
    <row r="47" spans="1:9" s="6" customFormat="1" x14ac:dyDescent="0.2">
      <c r="A47" s="1" t="s">
        <v>94</v>
      </c>
      <c r="B47" s="1"/>
      <c r="C47" s="2">
        <v>0</v>
      </c>
      <c r="D47" s="84"/>
      <c r="E47" s="65"/>
      <c r="F47" s="58">
        <f>+C47</f>
        <v>0</v>
      </c>
      <c r="G47" s="67" t="e">
        <f>+F47/$F$50</f>
        <v>#DIV/0!</v>
      </c>
      <c r="I47" s="1"/>
    </row>
    <row r="48" spans="1:9" s="6" customFormat="1" x14ac:dyDescent="0.2">
      <c r="A48" s="13" t="s">
        <v>34</v>
      </c>
      <c r="B48" s="13"/>
      <c r="C48" s="70"/>
      <c r="D48" s="84"/>
      <c r="E48" s="71"/>
      <c r="F48" s="59">
        <f>SUM(F45:F47)</f>
        <v>0</v>
      </c>
      <c r="G48" s="67" t="e">
        <f>+F48/$F$50</f>
        <v>#DIV/0!</v>
      </c>
      <c r="I48" s="1"/>
    </row>
    <row r="49" spans="1:9" s="6" customFormat="1" x14ac:dyDescent="0.2">
      <c r="A49" s="1"/>
      <c r="B49" s="1"/>
      <c r="C49" s="2"/>
      <c r="D49" s="84"/>
      <c r="E49" s="65"/>
      <c r="F49" s="53"/>
      <c r="G49" s="4"/>
      <c r="I49" s="1"/>
    </row>
    <row r="50" spans="1:9" s="6" customFormat="1" ht="13.5" thickBot="1" x14ac:dyDescent="0.25">
      <c r="A50" s="13" t="s">
        <v>35</v>
      </c>
      <c r="B50" s="13"/>
      <c r="C50" s="70"/>
      <c r="D50" s="84"/>
      <c r="E50" s="71"/>
      <c r="F50" s="54">
        <f>F42+F48</f>
        <v>0</v>
      </c>
      <c r="G50" s="67" t="e">
        <f>+F50/$F$50</f>
        <v>#DIV/0!</v>
      </c>
      <c r="I50" s="1"/>
    </row>
    <row r="51" spans="1:9" s="6" customFormat="1" ht="13.5" thickTop="1" x14ac:dyDescent="0.2">
      <c r="A51" s="13"/>
      <c r="B51" s="13"/>
      <c r="C51" s="70"/>
      <c r="D51" s="84"/>
      <c r="E51" s="71"/>
      <c r="F51" s="88"/>
      <c r="G51" s="4"/>
      <c r="I51" s="1"/>
    </row>
    <row r="52" spans="1:9" s="6" customFormat="1" x14ac:dyDescent="0.2">
      <c r="A52" s="13"/>
      <c r="B52" s="13"/>
      <c r="C52" s="70"/>
      <c r="D52" s="84"/>
      <c r="E52" s="71"/>
      <c r="F52" s="88">
        <f>+F19-F50</f>
        <v>0</v>
      </c>
      <c r="G52" s="4"/>
      <c r="I52" s="1"/>
    </row>
    <row r="53" spans="1:9" x14ac:dyDescent="0.2">
      <c r="A53" s="13"/>
      <c r="B53" s="13"/>
      <c r="C53" s="70"/>
      <c r="D53" s="84"/>
      <c r="E53" s="71"/>
      <c r="F53" s="88"/>
      <c r="G53" s="4"/>
    </row>
    <row r="54" spans="1:9" x14ac:dyDescent="0.2">
      <c r="A54" s="22"/>
      <c r="B54" s="22"/>
      <c r="C54" s="70"/>
      <c r="D54" s="84"/>
      <c r="E54" s="71"/>
      <c r="F54" s="88"/>
      <c r="G54" s="88"/>
    </row>
    <row r="55" spans="1:9" s="13" customFormat="1" x14ac:dyDescent="0.2">
      <c r="A55" s="24"/>
      <c r="B55" s="24"/>
      <c r="C55" s="70"/>
      <c r="E55" s="75"/>
      <c r="F55" s="88"/>
      <c r="G55" s="88"/>
      <c r="H55" s="76"/>
    </row>
    <row r="56" spans="1:9" s="13" customFormat="1" x14ac:dyDescent="0.2">
      <c r="A56" s="24"/>
      <c r="B56" s="24"/>
      <c r="C56" s="70"/>
      <c r="E56" s="75"/>
      <c r="F56" s="88"/>
      <c r="G56" s="88"/>
      <c r="H56" s="76"/>
    </row>
    <row r="57" spans="1:9" s="13" customFormat="1" x14ac:dyDescent="0.2">
      <c r="A57" s="13" t="s">
        <v>95</v>
      </c>
      <c r="C57" s="70"/>
      <c r="D57" s="77" t="s">
        <v>36</v>
      </c>
      <c r="G57" s="77"/>
      <c r="H57" s="76"/>
    </row>
    <row r="58" spans="1:9" s="13" customFormat="1" x14ac:dyDescent="0.2">
      <c r="A58" s="1" t="s">
        <v>37</v>
      </c>
      <c r="B58" s="1"/>
      <c r="C58" s="2"/>
      <c r="D58" s="1" t="s">
        <v>38</v>
      </c>
      <c r="G58" s="1"/>
      <c r="H58" s="76"/>
    </row>
    <row r="59" spans="1:9" x14ac:dyDescent="0.2">
      <c r="A59" s="1" t="s">
        <v>96</v>
      </c>
      <c r="D59" s="78" t="s">
        <v>39</v>
      </c>
      <c r="G59" s="78"/>
    </row>
    <row r="60" spans="1:9" x14ac:dyDescent="0.2">
      <c r="A60" s="89"/>
      <c r="B60" s="89"/>
      <c r="C60" s="90"/>
      <c r="D60" s="89"/>
      <c r="E60" s="89"/>
      <c r="F60" s="91"/>
      <c r="G60" s="91"/>
    </row>
    <row r="61" spans="1:9" ht="22.5" x14ac:dyDescent="0.3">
      <c r="A61" s="96" t="str">
        <f>+A1</f>
        <v>CVS COMPARTIENDO HABILIDADES DIFERENTES</v>
      </c>
      <c r="B61" s="96"/>
      <c r="C61" s="96"/>
      <c r="D61" s="96"/>
      <c r="E61" s="96"/>
      <c r="F61" s="96"/>
      <c r="G61" s="96"/>
    </row>
    <row r="62" spans="1:9" s="93" customFormat="1" ht="18" x14ac:dyDescent="0.25">
      <c r="A62" s="95" t="str">
        <f>+A2</f>
        <v>NIT. 900.174.429-7</v>
      </c>
      <c r="B62" s="95"/>
      <c r="C62" s="95"/>
      <c r="D62" s="95"/>
      <c r="E62" s="95"/>
      <c r="F62" s="95"/>
      <c r="G62" s="95"/>
      <c r="H62" s="92"/>
    </row>
    <row r="63" spans="1:9" ht="18" x14ac:dyDescent="0.25">
      <c r="A63" s="95" t="s">
        <v>40</v>
      </c>
      <c r="B63" s="95"/>
      <c r="C63" s="95"/>
      <c r="D63" s="95"/>
      <c r="E63" s="95"/>
      <c r="F63" s="95"/>
      <c r="G63" s="95"/>
    </row>
    <row r="64" spans="1:9" s="6" customFormat="1" ht="18" x14ac:dyDescent="0.25">
      <c r="A64" s="95" t="s">
        <v>56</v>
      </c>
      <c r="B64" s="95"/>
      <c r="C64" s="95"/>
      <c r="D64" s="95"/>
      <c r="E64" s="95"/>
      <c r="F64" s="95"/>
      <c r="G64" s="95"/>
      <c r="I64" s="1"/>
    </row>
    <row r="65" spans="1:9" s="6" customFormat="1" x14ac:dyDescent="0.2">
      <c r="A65" s="1"/>
      <c r="B65" s="1"/>
      <c r="C65" s="2"/>
      <c r="D65" s="1"/>
      <c r="E65" s="62"/>
      <c r="F65" s="8"/>
      <c r="G65" s="8"/>
      <c r="I65" s="1"/>
    </row>
    <row r="66" spans="1:9" s="6" customFormat="1" x14ac:dyDescent="0.2">
      <c r="A66" s="1"/>
      <c r="B66" s="1"/>
      <c r="C66" s="2"/>
      <c r="D66" s="1"/>
      <c r="E66" s="63"/>
      <c r="F66" s="12"/>
      <c r="G66" s="12"/>
      <c r="I66" s="1"/>
    </row>
    <row r="67" spans="1:9" s="6" customFormat="1" x14ac:dyDescent="0.2">
      <c r="A67" s="13" t="s">
        <v>98</v>
      </c>
      <c r="B67" s="13"/>
      <c r="C67" s="2"/>
      <c r="D67" s="64"/>
      <c r="E67" s="65"/>
      <c r="F67" s="66">
        <f>+D68+D69</f>
        <v>0</v>
      </c>
      <c r="G67" s="67">
        <v>1</v>
      </c>
    </row>
    <row r="68" spans="1:9" s="6" customFormat="1" x14ac:dyDescent="0.2">
      <c r="A68" s="1" t="s">
        <v>97</v>
      </c>
      <c r="B68" s="1"/>
      <c r="C68" s="2"/>
      <c r="D68" s="68">
        <v>0</v>
      </c>
      <c r="E68" s="65"/>
      <c r="F68" s="66"/>
      <c r="G68" s="67"/>
    </row>
    <row r="69" spans="1:9" s="6" customFormat="1" x14ac:dyDescent="0.2">
      <c r="A69" s="1"/>
      <c r="B69" s="1"/>
      <c r="C69" s="2"/>
      <c r="D69" s="68">
        <v>0</v>
      </c>
      <c r="E69" s="65"/>
      <c r="F69" s="66"/>
      <c r="G69" s="67"/>
    </row>
    <row r="70" spans="1:9" s="6" customFormat="1" x14ac:dyDescent="0.2">
      <c r="A70" s="1"/>
      <c r="B70" s="1"/>
      <c r="C70" s="2"/>
      <c r="D70" s="68"/>
      <c r="E70" s="65"/>
      <c r="F70" s="66"/>
      <c r="G70" s="67"/>
    </row>
    <row r="71" spans="1:9" s="6" customFormat="1" x14ac:dyDescent="0.2">
      <c r="A71" s="1"/>
      <c r="B71" s="1"/>
      <c r="C71" s="2"/>
      <c r="D71" s="68"/>
      <c r="E71" s="65"/>
      <c r="F71" s="4"/>
      <c r="G71" s="67"/>
    </row>
    <row r="72" spans="1:9" s="6" customFormat="1" x14ac:dyDescent="0.2">
      <c r="A72" s="13" t="s">
        <v>88</v>
      </c>
      <c r="B72" s="13"/>
      <c r="C72" s="2"/>
      <c r="D72" s="68"/>
      <c r="E72" s="65"/>
      <c r="F72" s="4">
        <f>+D73+D74+D75+D76+D77+D78+D79+D80+D81+D82+D83+D84</f>
        <v>0</v>
      </c>
      <c r="G72" s="67" t="e">
        <f>+F72/$F$67</f>
        <v>#DIV/0!</v>
      </c>
    </row>
    <row r="73" spans="1:9" s="6" customFormat="1" x14ac:dyDescent="0.2">
      <c r="A73" s="1" t="s">
        <v>43</v>
      </c>
      <c r="B73" s="1"/>
      <c r="C73" s="2"/>
      <c r="D73" s="68">
        <v>0</v>
      </c>
      <c r="E73" s="65"/>
      <c r="F73" s="4"/>
      <c r="G73" s="67"/>
    </row>
    <row r="74" spans="1:9" s="6" customFormat="1" x14ac:dyDescent="0.2">
      <c r="A74" s="1" t="s">
        <v>44</v>
      </c>
      <c r="B74" s="1"/>
      <c r="C74" s="2"/>
      <c r="D74" s="68">
        <v>0</v>
      </c>
      <c r="E74" s="65"/>
      <c r="F74" s="4"/>
      <c r="G74" s="67"/>
    </row>
    <row r="75" spans="1:9" s="6" customFormat="1" x14ac:dyDescent="0.2">
      <c r="A75" s="1" t="s">
        <v>45</v>
      </c>
      <c r="B75" s="1"/>
      <c r="C75" s="2"/>
      <c r="D75" s="68">
        <v>0</v>
      </c>
      <c r="E75" s="65"/>
      <c r="F75" s="4"/>
      <c r="G75" s="67"/>
    </row>
    <row r="76" spans="1:9" s="6" customFormat="1" x14ac:dyDescent="0.2">
      <c r="A76" s="1" t="s">
        <v>46</v>
      </c>
      <c r="B76" s="1"/>
      <c r="C76" s="2"/>
      <c r="D76" s="68">
        <v>0</v>
      </c>
      <c r="E76" s="65"/>
      <c r="F76" s="4"/>
      <c r="G76" s="67"/>
    </row>
    <row r="77" spans="1:9" s="6" customFormat="1" x14ac:dyDescent="0.2">
      <c r="A77" s="1" t="s">
        <v>47</v>
      </c>
      <c r="B77" s="1"/>
      <c r="C77" s="2"/>
      <c r="D77" s="68">
        <v>0</v>
      </c>
      <c r="E77" s="65"/>
      <c r="F77" s="4"/>
      <c r="G77" s="67"/>
    </row>
    <row r="78" spans="1:9" s="6" customFormat="1" x14ac:dyDescent="0.2">
      <c r="A78" s="1" t="s">
        <v>48</v>
      </c>
      <c r="B78" s="1"/>
      <c r="C78" s="2"/>
      <c r="D78" s="68">
        <v>0</v>
      </c>
      <c r="E78" s="65"/>
      <c r="F78" s="4"/>
      <c r="G78" s="67"/>
    </row>
    <row r="79" spans="1:9" s="6" customFormat="1" x14ac:dyDescent="0.2">
      <c r="A79" s="1" t="s">
        <v>49</v>
      </c>
      <c r="B79" s="1"/>
      <c r="C79" s="2"/>
      <c r="D79" s="68">
        <v>0</v>
      </c>
      <c r="E79" s="65"/>
      <c r="F79" s="4"/>
      <c r="G79" s="67"/>
    </row>
    <row r="80" spans="1:9" s="6" customFormat="1" x14ac:dyDescent="0.2">
      <c r="A80" s="1" t="s">
        <v>50</v>
      </c>
      <c r="B80" s="1"/>
      <c r="C80" s="2"/>
      <c r="D80" s="68">
        <v>0</v>
      </c>
      <c r="E80" s="65"/>
      <c r="F80" s="4"/>
      <c r="G80" s="67"/>
    </row>
    <row r="81" spans="1:9" s="6" customFormat="1" x14ac:dyDescent="0.2">
      <c r="A81" s="1" t="s">
        <v>51</v>
      </c>
      <c r="B81" s="1"/>
      <c r="C81" s="2"/>
      <c r="D81" s="68">
        <v>0</v>
      </c>
      <c r="E81" s="65"/>
      <c r="F81" s="4"/>
      <c r="G81" s="67"/>
    </row>
    <row r="82" spans="1:9" s="6" customFormat="1" x14ac:dyDescent="0.2">
      <c r="A82" s="1" t="s">
        <v>52</v>
      </c>
      <c r="B82" s="1"/>
      <c r="C82" s="2"/>
      <c r="D82" s="68">
        <v>0</v>
      </c>
      <c r="E82" s="65"/>
      <c r="F82" s="4"/>
      <c r="G82" s="67"/>
    </row>
    <row r="83" spans="1:9" s="6" customFormat="1" x14ac:dyDescent="0.2">
      <c r="A83" s="1" t="s">
        <v>53</v>
      </c>
      <c r="B83" s="1"/>
      <c r="C83" s="2"/>
      <c r="D83" s="68">
        <v>0</v>
      </c>
      <c r="E83" s="65"/>
      <c r="F83" s="4"/>
      <c r="G83" s="67"/>
    </row>
    <row r="84" spans="1:9" s="6" customFormat="1" x14ac:dyDescent="0.2">
      <c r="A84" s="1" t="s">
        <v>54</v>
      </c>
      <c r="B84" s="1"/>
      <c r="C84" s="2"/>
      <c r="D84" s="68">
        <v>0</v>
      </c>
      <c r="E84" s="65"/>
      <c r="F84" s="69"/>
      <c r="G84" s="67"/>
    </row>
    <row r="85" spans="1:9" s="6" customFormat="1" x14ac:dyDescent="0.2">
      <c r="A85" s="13" t="s">
        <v>89</v>
      </c>
      <c r="B85" s="13"/>
      <c r="C85" s="70"/>
      <c r="D85" s="68"/>
      <c r="E85" s="71"/>
      <c r="F85" s="94">
        <f>+F67-F72</f>
        <v>0</v>
      </c>
      <c r="G85" s="67" t="e">
        <f>+F85/$F$67</f>
        <v>#DIV/0!</v>
      </c>
    </row>
    <row r="86" spans="1:9" s="6" customFormat="1" x14ac:dyDescent="0.2">
      <c r="A86" s="13"/>
      <c r="B86" s="13"/>
      <c r="C86" s="70"/>
      <c r="D86" s="68"/>
      <c r="E86" s="71"/>
      <c r="F86" s="27"/>
      <c r="G86" s="67"/>
    </row>
    <row r="87" spans="1:9" s="6" customFormat="1" x14ac:dyDescent="0.2">
      <c r="A87" s="13"/>
      <c r="B87" s="13"/>
      <c r="C87" s="2"/>
      <c r="D87" s="72"/>
      <c r="E87" s="63"/>
      <c r="F87" s="4"/>
      <c r="G87" s="67"/>
    </row>
    <row r="88" spans="1:9" s="6" customFormat="1" x14ac:dyDescent="0.2">
      <c r="A88" s="13"/>
      <c r="B88" s="13"/>
      <c r="C88" s="2"/>
      <c r="D88" s="72"/>
      <c r="E88" s="63"/>
      <c r="F88" s="4"/>
      <c r="G88" s="67"/>
    </row>
    <row r="89" spans="1:9" s="6" customFormat="1" ht="13.5" thickBot="1" x14ac:dyDescent="0.25">
      <c r="A89" s="13" t="s">
        <v>90</v>
      </c>
      <c r="B89" s="13"/>
      <c r="C89" s="2"/>
      <c r="D89" s="73"/>
      <c r="E89" s="63"/>
      <c r="F89" s="74">
        <f>+F85+F87</f>
        <v>0</v>
      </c>
      <c r="G89" s="67" t="e">
        <f>+F89/$F$67</f>
        <v>#DIV/0!</v>
      </c>
      <c r="I89" s="1"/>
    </row>
    <row r="90" spans="1:9" s="6" customFormat="1" ht="13.5" thickTop="1" x14ac:dyDescent="0.2">
      <c r="A90" s="13"/>
      <c r="B90" s="13"/>
      <c r="C90" s="2"/>
      <c r="D90" s="1"/>
      <c r="E90" s="63"/>
      <c r="F90" s="4"/>
      <c r="G90" s="4"/>
      <c r="I90" s="1"/>
    </row>
    <row r="91" spans="1:9" s="6" customFormat="1" x14ac:dyDescent="0.2">
      <c r="A91" s="22"/>
      <c r="B91" s="22"/>
      <c r="C91" s="2"/>
      <c r="D91" s="1"/>
      <c r="E91" s="63"/>
      <c r="F91" s="4"/>
      <c r="G91" s="4"/>
      <c r="I91" s="1"/>
    </row>
    <row r="92" spans="1:9" s="6" customFormat="1" x14ac:dyDescent="0.2">
      <c r="A92" s="24"/>
      <c r="B92" s="24"/>
      <c r="C92" s="2"/>
      <c r="D92" s="1"/>
      <c r="E92" s="63"/>
      <c r="F92" s="4"/>
      <c r="G92" s="4"/>
      <c r="I92" s="1"/>
    </row>
    <row r="93" spans="1:9" s="6" customFormat="1" x14ac:dyDescent="0.2">
      <c r="A93" s="24"/>
      <c r="B93" s="24"/>
      <c r="C93" s="2"/>
      <c r="D93" s="1"/>
      <c r="E93" s="63"/>
      <c r="F93" s="4"/>
      <c r="G93" s="4"/>
      <c r="I93" s="1"/>
    </row>
    <row r="94" spans="1:9" x14ac:dyDescent="0.2">
      <c r="A94" s="24"/>
      <c r="B94" s="24"/>
      <c r="E94" s="63"/>
      <c r="F94" s="4"/>
      <c r="G94" s="4"/>
    </row>
    <row r="95" spans="1:9" x14ac:dyDescent="0.2">
      <c r="A95" s="24"/>
      <c r="B95" s="24"/>
      <c r="E95" s="63"/>
      <c r="F95" s="4"/>
      <c r="G95" s="4"/>
    </row>
    <row r="96" spans="1:9" s="13" customFormat="1" x14ac:dyDescent="0.2">
      <c r="C96" s="70"/>
      <c r="E96" s="75"/>
      <c r="F96" s="27"/>
      <c r="G96" s="27"/>
      <c r="H96" s="76"/>
    </row>
    <row r="97" spans="1:8" s="13" customFormat="1" x14ac:dyDescent="0.2">
      <c r="A97" s="13" t="str">
        <f>+A57</f>
        <v>CLAUDIA CONSUELO BARAHONA SEPULVEDA</v>
      </c>
      <c r="C97" s="70"/>
      <c r="D97" s="77" t="s">
        <v>36</v>
      </c>
      <c r="F97" s="77"/>
      <c r="G97" s="77"/>
      <c r="H97" s="76"/>
    </row>
    <row r="98" spans="1:8" s="13" customFormat="1" x14ac:dyDescent="0.2">
      <c r="A98" s="1" t="str">
        <f>+A58</f>
        <v>Representante Legal</v>
      </c>
      <c r="B98" s="1"/>
      <c r="C98" s="2"/>
      <c r="D98" s="1" t="s">
        <v>38</v>
      </c>
      <c r="F98" s="1"/>
      <c r="G98" s="1"/>
      <c r="H98" s="76"/>
    </row>
    <row r="99" spans="1:8" x14ac:dyDescent="0.2">
      <c r="D99" s="78" t="s">
        <v>39</v>
      </c>
      <c r="F99" s="78"/>
      <c r="G99" s="78"/>
    </row>
    <row r="100" spans="1:8" x14ac:dyDescent="0.2">
      <c r="E100" s="63"/>
      <c r="F100" s="4"/>
      <c r="G100" s="4"/>
    </row>
  </sheetData>
  <sheetProtection algorithmName="SHA-512" hashValue="gaSZyS8MZXptCPLPUtcrnmLihrcUVjz/d3hCljxKue1ZruvQ4sk+KsClfLChwbbkqjhzI3fivCn5J+bB4hyUbA==" saltValue="J0jCcMby5HOEsCiSBxtTqw==" spinCount="100000" sheet="1" objects="1" scenarios="1"/>
  <mergeCells count="8">
    <mergeCell ref="A63:G63"/>
    <mergeCell ref="A64:G64"/>
    <mergeCell ref="A1:G1"/>
    <mergeCell ref="A2:G2"/>
    <mergeCell ref="A3:G3"/>
    <mergeCell ref="A4:G4"/>
    <mergeCell ref="A61:G61"/>
    <mergeCell ref="A62:G62"/>
  </mergeCells>
  <printOptions horizontalCentered="1"/>
  <pageMargins left="1.1023622047244095" right="0.51181102362204722" top="0.74803149606299213" bottom="0.35433070866141736" header="0.31496062992125984" footer="0.31496062992125984"/>
  <pageSetup scale="85" orientation="portrait" horizontalDpi="4294967294" verticalDpi="300" r:id="rId1"/>
  <headerFooter alignWithMargins="0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A14" sqref="A14"/>
    </sheetView>
  </sheetViews>
  <sheetFormatPr baseColWidth="10" defaultRowHeight="12.75" x14ac:dyDescent="0.2"/>
  <cols>
    <col min="1" max="1" width="6.7109375" style="1" customWidth="1"/>
    <col min="2" max="2" width="25.5703125" style="1" customWidth="1"/>
    <col min="3" max="3" width="14.28515625" style="2" customWidth="1"/>
    <col min="4" max="4" width="14.140625" style="1" customWidth="1"/>
    <col min="5" max="5" width="1.28515625" style="1" customWidth="1"/>
    <col min="6" max="6" width="21" style="33" customWidth="1"/>
    <col min="7" max="7" width="8.5703125" style="33" customWidth="1"/>
    <col min="8" max="8" width="17.85546875" style="6" bestFit="1" customWidth="1"/>
    <col min="9" max="16384" width="11.42578125" style="1"/>
  </cols>
  <sheetData>
    <row r="1" spans="1:9" ht="22.5" x14ac:dyDescent="0.3">
      <c r="A1" s="96" t="s">
        <v>106</v>
      </c>
      <c r="B1" s="96"/>
      <c r="C1" s="96"/>
      <c r="D1" s="96"/>
      <c r="E1" s="96"/>
      <c r="F1" s="96"/>
      <c r="G1" s="96"/>
    </row>
    <row r="2" spans="1:9" ht="18" x14ac:dyDescent="0.25">
      <c r="A2" s="95" t="s">
        <v>107</v>
      </c>
      <c r="B2" s="95"/>
      <c r="C2" s="95"/>
      <c r="D2" s="95"/>
      <c r="E2" s="95"/>
      <c r="F2" s="95"/>
      <c r="G2" s="95"/>
    </row>
    <row r="3" spans="1:9" s="61" customFormat="1" ht="18" x14ac:dyDescent="0.25">
      <c r="A3" s="95" t="s">
        <v>113</v>
      </c>
      <c r="B3" s="95"/>
      <c r="C3" s="95"/>
      <c r="D3" s="95"/>
      <c r="E3" s="95"/>
      <c r="F3" s="95"/>
      <c r="G3" s="95"/>
      <c r="H3" s="60"/>
    </row>
    <row r="4" spans="1:9" s="61" customFormat="1" ht="18" x14ac:dyDescent="0.25">
      <c r="A4" s="95" t="s">
        <v>103</v>
      </c>
      <c r="B4" s="95"/>
      <c r="C4" s="95"/>
      <c r="D4" s="95"/>
      <c r="E4" s="95"/>
      <c r="F4" s="95"/>
      <c r="G4" s="95"/>
      <c r="H4" s="60"/>
    </row>
    <row r="5" spans="1:9" x14ac:dyDescent="0.2">
      <c r="F5" s="12"/>
      <c r="G5" s="12"/>
    </row>
    <row r="6" spans="1:9" s="6" customFormat="1" x14ac:dyDescent="0.2">
      <c r="A6" s="1"/>
      <c r="B6" s="1"/>
      <c r="C6" s="2"/>
      <c r="D6" s="1"/>
      <c r="E6" s="62"/>
      <c r="F6" s="8"/>
      <c r="G6" s="8"/>
      <c r="I6" s="1"/>
    </row>
    <row r="7" spans="1:9" s="6" customFormat="1" x14ac:dyDescent="0.2">
      <c r="A7" s="1"/>
      <c r="B7" s="1"/>
      <c r="C7" s="2"/>
      <c r="D7" s="1"/>
      <c r="E7" s="63"/>
      <c r="F7" s="12"/>
      <c r="G7" s="12"/>
      <c r="I7" s="1"/>
    </row>
    <row r="8" spans="1:9" s="6" customFormat="1" x14ac:dyDescent="0.2">
      <c r="A8" s="13" t="s">
        <v>99</v>
      </c>
      <c r="B8" s="13"/>
      <c r="C8" s="2">
        <v>17</v>
      </c>
      <c r="D8" s="64"/>
      <c r="E8" s="65"/>
      <c r="F8" s="50">
        <f>+D9+D10</f>
        <v>25304565</v>
      </c>
      <c r="G8" s="67">
        <v>1</v>
      </c>
    </row>
    <row r="9" spans="1:9" s="6" customFormat="1" x14ac:dyDescent="0.2">
      <c r="A9" s="1" t="s">
        <v>97</v>
      </c>
      <c r="B9" s="1"/>
      <c r="C9" s="2"/>
      <c r="D9" s="68">
        <v>15272492</v>
      </c>
      <c r="E9" s="65"/>
      <c r="F9" s="50"/>
      <c r="G9" s="67"/>
    </row>
    <row r="10" spans="1:9" s="6" customFormat="1" x14ac:dyDescent="0.2">
      <c r="A10" s="1"/>
      <c r="B10" s="1"/>
      <c r="C10" s="2"/>
      <c r="D10" s="68">
        <v>10032073</v>
      </c>
      <c r="E10" s="65"/>
      <c r="F10" s="50"/>
      <c r="G10" s="67"/>
    </row>
    <row r="11" spans="1:9" s="6" customFormat="1" x14ac:dyDescent="0.2">
      <c r="A11" s="1"/>
      <c r="B11" s="1"/>
      <c r="C11" s="2"/>
      <c r="D11" s="68"/>
      <c r="E11" s="65"/>
      <c r="F11" s="50"/>
      <c r="G11" s="67"/>
    </row>
    <row r="12" spans="1:9" s="6" customFormat="1" x14ac:dyDescent="0.2">
      <c r="A12" s="1"/>
      <c r="B12" s="1"/>
      <c r="C12" s="2"/>
      <c r="D12" s="68"/>
      <c r="E12" s="65"/>
      <c r="F12" s="58"/>
      <c r="G12" s="67"/>
    </row>
    <row r="13" spans="1:9" s="6" customFormat="1" x14ac:dyDescent="0.2">
      <c r="A13" s="13" t="s">
        <v>100</v>
      </c>
      <c r="B13" s="13"/>
      <c r="C13" s="2"/>
      <c r="D13" s="68"/>
      <c r="E13" s="65"/>
      <c r="F13" s="58">
        <f>+D14+D15+D16+D17+D18+D19</f>
        <v>12826000</v>
      </c>
      <c r="G13" s="67">
        <f>+F13/$F$8</f>
        <v>0.50686506565119771</v>
      </c>
    </row>
    <row r="14" spans="1:9" s="6" customFormat="1" x14ac:dyDescent="0.2">
      <c r="A14" s="1"/>
      <c r="B14" s="1"/>
      <c r="C14" s="2"/>
      <c r="D14" s="68">
        <v>0</v>
      </c>
      <c r="E14" s="65"/>
      <c r="F14" s="58"/>
      <c r="G14" s="67"/>
    </row>
    <row r="15" spans="1:9" s="6" customFormat="1" x14ac:dyDescent="0.2">
      <c r="A15" s="1"/>
      <c r="B15" s="1"/>
      <c r="C15" s="2"/>
      <c r="D15" s="68">
        <v>0</v>
      </c>
      <c r="E15" s="65"/>
      <c r="F15" s="58"/>
      <c r="G15" s="67"/>
    </row>
    <row r="16" spans="1:9" s="6" customFormat="1" x14ac:dyDescent="0.2">
      <c r="A16" s="1" t="s">
        <v>116</v>
      </c>
      <c r="B16" s="1"/>
      <c r="C16" s="2"/>
      <c r="D16" s="68">
        <v>0</v>
      </c>
      <c r="E16" s="65"/>
      <c r="F16" s="58"/>
      <c r="G16" s="67"/>
    </row>
    <row r="17" spans="1:9" s="6" customFormat="1" x14ac:dyDescent="0.2">
      <c r="A17" s="1" t="s">
        <v>115</v>
      </c>
      <c r="B17" s="1"/>
      <c r="C17" s="2"/>
      <c r="D17" s="68">
        <v>2020000</v>
      </c>
      <c r="E17" s="65"/>
      <c r="F17" s="58"/>
      <c r="G17" s="67"/>
    </row>
    <row r="18" spans="1:9" s="6" customFormat="1" x14ac:dyDescent="0.2">
      <c r="A18" s="1" t="s">
        <v>101</v>
      </c>
      <c r="B18" s="1"/>
      <c r="C18" s="2"/>
      <c r="D18" s="68">
        <v>10596249</v>
      </c>
      <c r="E18" s="65"/>
      <c r="F18" s="58"/>
      <c r="G18" s="67"/>
    </row>
    <row r="19" spans="1:9" s="6" customFormat="1" x14ac:dyDescent="0.2">
      <c r="A19" s="1" t="s">
        <v>102</v>
      </c>
      <c r="B19" s="1" t="s">
        <v>114</v>
      </c>
      <c r="C19" s="2"/>
      <c r="D19" s="68">
        <v>209751</v>
      </c>
      <c r="E19" s="65"/>
      <c r="F19" s="79"/>
      <c r="G19" s="67"/>
    </row>
    <row r="20" spans="1:9" s="6" customFormat="1" x14ac:dyDescent="0.2">
      <c r="A20" s="13"/>
      <c r="B20" s="13"/>
      <c r="C20" s="70"/>
      <c r="D20" s="68"/>
      <c r="E20" s="71"/>
      <c r="F20" s="80"/>
      <c r="G20" s="67"/>
    </row>
    <row r="21" spans="1:9" s="6" customFormat="1" x14ac:dyDescent="0.2">
      <c r="A21" s="13"/>
      <c r="B21" s="13"/>
      <c r="C21" s="2"/>
      <c r="D21" s="72"/>
      <c r="E21" s="63"/>
      <c r="F21" s="58"/>
      <c r="G21" s="67"/>
    </row>
    <row r="22" spans="1:9" s="6" customFormat="1" x14ac:dyDescent="0.2">
      <c r="A22" s="13"/>
      <c r="B22" s="13"/>
      <c r="C22" s="2"/>
      <c r="D22" s="72"/>
      <c r="E22" s="63"/>
      <c r="F22" s="58"/>
      <c r="G22" s="67"/>
    </row>
    <row r="23" spans="1:9" s="6" customFormat="1" ht="13.5" thickBot="1" x14ac:dyDescent="0.25">
      <c r="A23" s="13" t="s">
        <v>90</v>
      </c>
      <c r="B23" s="13">
        <v>2018</v>
      </c>
      <c r="C23" s="2"/>
      <c r="D23" s="73"/>
      <c r="E23" s="63"/>
      <c r="F23" s="81">
        <f>+F8-F13</f>
        <v>12478565</v>
      </c>
      <c r="G23" s="67">
        <f>+F23/$F$8</f>
        <v>0.49313493434880229</v>
      </c>
      <c r="I23" s="1"/>
    </row>
    <row r="24" spans="1:9" s="6" customFormat="1" ht="13.5" thickTop="1" x14ac:dyDescent="0.2">
      <c r="A24" s="13"/>
      <c r="B24" s="13"/>
      <c r="C24" s="2"/>
      <c r="D24" s="1"/>
      <c r="E24" s="63"/>
      <c r="F24" s="4"/>
      <c r="G24" s="4"/>
      <c r="I24" s="1"/>
    </row>
    <row r="25" spans="1:9" s="6" customFormat="1" x14ac:dyDescent="0.2">
      <c r="A25" s="22"/>
      <c r="B25" s="22"/>
      <c r="C25" s="2"/>
      <c r="D25" s="1"/>
      <c r="E25" s="63"/>
      <c r="F25" s="4"/>
      <c r="G25" s="4"/>
      <c r="I25" s="1"/>
    </row>
    <row r="26" spans="1:9" s="6" customFormat="1" x14ac:dyDescent="0.2">
      <c r="A26" s="24"/>
      <c r="B26" s="24"/>
      <c r="C26" s="2"/>
      <c r="D26" s="1"/>
      <c r="E26" s="63"/>
      <c r="F26" s="4"/>
      <c r="G26" s="4"/>
      <c r="I26" s="1"/>
    </row>
    <row r="27" spans="1:9" s="6" customFormat="1" x14ac:dyDescent="0.2">
      <c r="A27" s="24"/>
      <c r="B27" s="24"/>
      <c r="C27" s="2"/>
      <c r="D27" s="1"/>
      <c r="E27" s="63"/>
      <c r="F27" s="4"/>
      <c r="G27" s="4"/>
      <c r="I27" s="1"/>
    </row>
    <row r="28" spans="1:9" x14ac:dyDescent="0.2">
      <c r="A28" s="24"/>
      <c r="B28" s="24"/>
      <c r="E28" s="63"/>
      <c r="F28" s="4"/>
      <c r="G28" s="4"/>
    </row>
    <row r="29" spans="1:9" x14ac:dyDescent="0.2">
      <c r="A29" s="24"/>
      <c r="B29" s="24"/>
      <c r="E29" s="63"/>
      <c r="F29" s="4"/>
      <c r="G29" s="4"/>
    </row>
    <row r="30" spans="1:9" s="13" customFormat="1" x14ac:dyDescent="0.2">
      <c r="C30" s="70"/>
      <c r="E30" s="75"/>
      <c r="F30" s="27"/>
      <c r="G30" s="27"/>
      <c r="H30" s="76"/>
    </row>
    <row r="31" spans="1:9" s="13" customFormat="1" x14ac:dyDescent="0.2">
      <c r="A31" s="13" t="e">
        <f>+#REF!</f>
        <v>#REF!</v>
      </c>
      <c r="C31" s="70"/>
      <c r="D31" s="77" t="s">
        <v>36</v>
      </c>
      <c r="F31" s="77"/>
      <c r="G31" s="77"/>
      <c r="H31" s="76"/>
    </row>
    <row r="32" spans="1:9" s="13" customFormat="1" x14ac:dyDescent="0.2">
      <c r="A32" s="1" t="e">
        <f>+#REF!</f>
        <v>#REF!</v>
      </c>
      <c r="B32" s="1"/>
      <c r="C32" s="2"/>
      <c r="D32" s="1" t="s">
        <v>38</v>
      </c>
      <c r="F32" s="1"/>
      <c r="G32" s="1"/>
      <c r="H32" s="76"/>
    </row>
    <row r="33" spans="4:7" x14ac:dyDescent="0.2">
      <c r="D33" s="78" t="s">
        <v>39</v>
      </c>
      <c r="F33" s="78"/>
      <c r="G33" s="78"/>
    </row>
    <row r="34" spans="4:7" x14ac:dyDescent="0.2">
      <c r="E34" s="63"/>
      <c r="F34" s="4"/>
      <c r="G34" s="4"/>
    </row>
  </sheetData>
  <sheetProtection algorithmName="SHA-512" hashValue="xUlkYifsw+U+NFIbKZOqeaXUU7JKpsHkTED5BxyaR2fUpYc2mzCW6HtsTKqJ3qiupmTIOz6mlvEiYY3GO01fzA==" saltValue="mxQth4G+tT5kg9JC57iwjA==" spinCount="100000" sheet="1" objects="1" scenarios="1"/>
  <mergeCells count="4">
    <mergeCell ref="A1:G1"/>
    <mergeCell ref="A2:G2"/>
    <mergeCell ref="A3:G3"/>
    <mergeCell ref="A4:G4"/>
  </mergeCells>
  <printOptions horizontalCentered="1"/>
  <pageMargins left="1.1023622047244095" right="0.51181102362204722" top="0.74803149606299213" bottom="0.35433070866141736" header="0.31496062992125984" footer="0.31496062992125984"/>
  <pageSetup scale="85" orientation="portrait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opLeftCell="D12" workbookViewId="0">
      <selection activeCell="P32" sqref="P32"/>
    </sheetView>
  </sheetViews>
  <sheetFormatPr baseColWidth="10" defaultRowHeight="12.75" x14ac:dyDescent="0.2"/>
  <cols>
    <col min="1" max="1" width="18" style="1" customWidth="1"/>
    <col min="2" max="2" width="15.140625" style="1" customWidth="1"/>
    <col min="3" max="3" width="13.5703125" style="2" customWidth="1"/>
    <col min="4" max="4" width="13.5703125" style="1" customWidth="1"/>
    <col min="5" max="5" width="15.7109375" style="3" customWidth="1"/>
    <col min="6" max="6" width="13.5703125" style="33" customWidth="1"/>
    <col min="7" max="7" width="13.28515625" style="34" customWidth="1"/>
    <col min="8" max="8" width="14.85546875" style="6" customWidth="1"/>
    <col min="9" max="9" width="13.5703125" style="1" customWidth="1"/>
    <col min="10" max="10" width="14.7109375" style="1" customWidth="1"/>
    <col min="11" max="15" width="13.5703125" style="1" customWidth="1"/>
    <col min="16" max="16" width="17.42578125" style="1" customWidth="1"/>
    <col min="17" max="16384" width="11.42578125" style="1"/>
  </cols>
  <sheetData>
    <row r="1" spans="1:16" x14ac:dyDescent="0.2">
      <c r="F1" s="4"/>
      <c r="G1" s="5"/>
    </row>
    <row r="2" spans="1:16" ht="22.5" x14ac:dyDescent="0.3">
      <c r="A2" s="96" t="s">
        <v>106</v>
      </c>
      <c r="B2" s="96"/>
      <c r="C2" s="96"/>
      <c r="D2" s="96"/>
      <c r="E2" s="96"/>
      <c r="F2" s="96"/>
      <c r="G2" s="96"/>
    </row>
    <row r="3" spans="1:16" ht="18" x14ac:dyDescent="0.25">
      <c r="A3" s="95" t="s">
        <v>107</v>
      </c>
      <c r="B3" s="95"/>
      <c r="C3" s="95"/>
      <c r="D3" s="95"/>
      <c r="E3" s="95"/>
      <c r="F3" s="95"/>
      <c r="G3" s="95"/>
    </row>
    <row r="4" spans="1:16" ht="18" x14ac:dyDescent="0.25">
      <c r="A4" s="95" t="s">
        <v>57</v>
      </c>
      <c r="B4" s="95"/>
      <c r="C4" s="95"/>
      <c r="D4" s="95"/>
      <c r="E4" s="95"/>
      <c r="F4" s="95"/>
      <c r="G4" s="95"/>
    </row>
    <row r="5" spans="1:16" ht="18" x14ac:dyDescent="0.25">
      <c r="A5" s="95" t="s">
        <v>108</v>
      </c>
      <c r="B5" s="95"/>
      <c r="C5" s="95"/>
      <c r="D5" s="95"/>
      <c r="E5" s="95"/>
      <c r="F5" s="95"/>
      <c r="G5" s="95"/>
    </row>
    <row r="6" spans="1:16" x14ac:dyDescent="0.2">
      <c r="E6" s="7"/>
      <c r="F6" s="8"/>
      <c r="G6" s="9"/>
    </row>
    <row r="7" spans="1:16" x14ac:dyDescent="0.2">
      <c r="E7" s="7"/>
      <c r="F7" s="8"/>
      <c r="G7" s="9"/>
    </row>
    <row r="8" spans="1:16" x14ac:dyDescent="0.2">
      <c r="F8" s="10"/>
      <c r="G8" s="11"/>
    </row>
    <row r="9" spans="1:16" x14ac:dyDescent="0.2">
      <c r="C9" s="2" t="s">
        <v>105</v>
      </c>
      <c r="D9" s="1" t="s">
        <v>70</v>
      </c>
      <c r="E9" s="3" t="s">
        <v>71</v>
      </c>
      <c r="F9" s="12" t="s">
        <v>72</v>
      </c>
      <c r="G9" s="5" t="s">
        <v>73</v>
      </c>
      <c r="H9" s="6" t="s">
        <v>74</v>
      </c>
      <c r="I9" s="1" t="s">
        <v>75</v>
      </c>
      <c r="J9" s="1" t="s">
        <v>76</v>
      </c>
      <c r="K9" s="1" t="s">
        <v>77</v>
      </c>
      <c r="L9" s="1" t="s">
        <v>78</v>
      </c>
      <c r="M9" s="1" t="s">
        <v>79</v>
      </c>
      <c r="N9" s="1" t="s">
        <v>80</v>
      </c>
      <c r="O9" s="1" t="s">
        <v>81</v>
      </c>
      <c r="P9" s="1" t="s">
        <v>82</v>
      </c>
    </row>
    <row r="10" spans="1:16" x14ac:dyDescent="0.2">
      <c r="A10" s="13" t="s">
        <v>41</v>
      </c>
      <c r="F10" s="12"/>
      <c r="G10" s="5"/>
    </row>
    <row r="11" spans="1:16" x14ac:dyDescent="0.2">
      <c r="A11" s="13" t="s">
        <v>109</v>
      </c>
      <c r="B11" s="13"/>
      <c r="C11" s="14">
        <v>15271865.18</v>
      </c>
      <c r="D11" s="15"/>
      <c r="E11" s="16"/>
      <c r="F11" s="17"/>
      <c r="G11" s="5"/>
      <c r="P11" s="43">
        <f>SUM(C11:O11)</f>
        <v>15271865.18</v>
      </c>
    </row>
    <row r="12" spans="1:16" s="6" customFormat="1" x14ac:dyDescent="0.2">
      <c r="A12" s="1" t="s">
        <v>58</v>
      </c>
      <c r="B12" s="1"/>
      <c r="C12" s="14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10000000</v>
      </c>
      <c r="M12" s="18">
        <v>0</v>
      </c>
      <c r="N12" s="18">
        <v>0</v>
      </c>
      <c r="O12" s="18">
        <v>0</v>
      </c>
      <c r="P12" s="44">
        <f>SUM(C12:O12)</f>
        <v>10000000</v>
      </c>
    </row>
    <row r="13" spans="1:16" s="6" customFormat="1" x14ac:dyDescent="0.2">
      <c r="A13" s="1" t="s">
        <v>59</v>
      </c>
      <c r="B13" s="1"/>
      <c r="C13" s="14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44">
        <f>SUM(D13:O13)</f>
        <v>0</v>
      </c>
    </row>
    <row r="14" spans="1:16" s="6" customFormat="1" x14ac:dyDescent="0.2">
      <c r="A14" s="13" t="s">
        <v>60</v>
      </c>
      <c r="B14" s="1"/>
      <c r="C14" s="35">
        <f>SUM(C11:C13)</f>
        <v>15271865.18</v>
      </c>
      <c r="D14" s="36">
        <f>SUM(D12:D13)</f>
        <v>0</v>
      </c>
      <c r="E14" s="37">
        <f>+E12+E13</f>
        <v>0</v>
      </c>
      <c r="F14" s="36">
        <f t="shared" ref="F14:O14" si="0">+F12+F13</f>
        <v>0</v>
      </c>
      <c r="G14" s="38">
        <f t="shared" si="0"/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10000000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9">
        <f>SUM(P11:P13)</f>
        <v>25271865.18</v>
      </c>
    </row>
    <row r="15" spans="1:16" s="13" customFormat="1" x14ac:dyDescent="0.2">
      <c r="A15" s="13" t="s">
        <v>84</v>
      </c>
      <c r="C15" s="40">
        <f>+C14</f>
        <v>15271865.18</v>
      </c>
      <c r="D15" s="39">
        <f>+C33+D14</f>
        <v>15271865.18</v>
      </c>
      <c r="E15" s="41">
        <f>SUM(D33)+SUM(E12:E13)</f>
        <v>14221694.18</v>
      </c>
      <c r="F15" s="39">
        <f>SUM(E33)+SUM(F12:F13)</f>
        <v>13807768.18</v>
      </c>
      <c r="G15" s="42">
        <f t="shared" ref="G15:O15" si="1">SUM(F33)+SUM(G12:G13)</f>
        <v>13412095.18</v>
      </c>
      <c r="H15" s="39">
        <f t="shared" si="1"/>
        <v>10077229.18</v>
      </c>
      <c r="I15" s="39">
        <f t="shared" si="1"/>
        <v>8435109.1799999997</v>
      </c>
      <c r="J15" s="39">
        <f t="shared" si="1"/>
        <v>8060725.1799999997</v>
      </c>
      <c r="K15" s="39">
        <f t="shared" si="1"/>
        <v>7480476.1799999997</v>
      </c>
      <c r="L15" s="39">
        <f t="shared" si="1"/>
        <v>17145061.18</v>
      </c>
      <c r="M15" s="39">
        <f t="shared" si="1"/>
        <v>16069463.18</v>
      </c>
      <c r="N15" s="39">
        <f t="shared" si="1"/>
        <v>15158804.18</v>
      </c>
      <c r="O15" s="39">
        <f t="shared" si="1"/>
        <v>14802263.18</v>
      </c>
      <c r="P15" s="39"/>
    </row>
    <row r="16" spans="1:16" x14ac:dyDescent="0.2">
      <c r="C16" s="14"/>
      <c r="D16" s="18"/>
      <c r="E16" s="16"/>
      <c r="F16" s="4"/>
      <c r="G16" s="5"/>
    </row>
    <row r="17" spans="1:16" x14ac:dyDescent="0.2">
      <c r="A17" s="13" t="s">
        <v>42</v>
      </c>
      <c r="B17" s="13"/>
      <c r="C17" s="14"/>
      <c r="D17" s="18"/>
      <c r="E17" s="16"/>
      <c r="F17" s="4"/>
      <c r="G17" s="5"/>
    </row>
    <row r="18" spans="1:16" x14ac:dyDescent="0.2">
      <c r="A18" s="1" t="s">
        <v>43</v>
      </c>
      <c r="C18" s="14"/>
      <c r="D18" s="18"/>
      <c r="E18" s="16"/>
      <c r="F18" s="4"/>
      <c r="G18" s="5"/>
      <c r="P18" s="45">
        <f t="shared" ref="P18:P31" si="2">SUM(D18:O18)</f>
        <v>0</v>
      </c>
    </row>
    <row r="19" spans="1:16" x14ac:dyDescent="0.2">
      <c r="A19" s="1" t="s">
        <v>44</v>
      </c>
      <c r="C19" s="14"/>
      <c r="D19" s="18"/>
      <c r="E19" s="16"/>
      <c r="F19" s="4"/>
      <c r="G19" s="5"/>
      <c r="P19" s="45">
        <f t="shared" si="2"/>
        <v>0</v>
      </c>
    </row>
    <row r="20" spans="1:16" x14ac:dyDescent="0.2">
      <c r="A20" s="13" t="s">
        <v>48</v>
      </c>
      <c r="C20" s="35">
        <f>SUM(B21:B27)</f>
        <v>0</v>
      </c>
      <c r="D20" s="18"/>
      <c r="E20" s="16"/>
      <c r="F20" s="4"/>
      <c r="G20" s="5"/>
      <c r="P20" s="45">
        <f t="shared" si="2"/>
        <v>0</v>
      </c>
    </row>
    <row r="21" spans="1:16" x14ac:dyDescent="0.2">
      <c r="A21" s="1" t="s">
        <v>61</v>
      </c>
      <c r="C21" s="14"/>
      <c r="D21" s="18">
        <v>0</v>
      </c>
      <c r="E21" s="18">
        <v>36319</v>
      </c>
      <c r="F21" s="18">
        <v>41723</v>
      </c>
      <c r="G21" s="18">
        <v>46966</v>
      </c>
      <c r="H21" s="18">
        <v>47097</v>
      </c>
      <c r="I21" s="18">
        <v>29163</v>
      </c>
      <c r="J21" s="18">
        <v>34750</v>
      </c>
      <c r="K21" s="18">
        <v>40337</v>
      </c>
      <c r="L21" s="18">
        <v>0</v>
      </c>
      <c r="M21" s="18">
        <v>0</v>
      </c>
      <c r="N21" s="18">
        <v>39985</v>
      </c>
      <c r="O21" s="18">
        <v>31956</v>
      </c>
      <c r="P21" s="45">
        <f t="shared" si="2"/>
        <v>348296</v>
      </c>
    </row>
    <row r="22" spans="1:16" x14ac:dyDescent="0.2">
      <c r="A22" s="1" t="s">
        <v>62</v>
      </c>
      <c r="C22" s="14"/>
      <c r="D22" s="18">
        <v>11494</v>
      </c>
      <c r="E22" s="18">
        <v>27958</v>
      </c>
      <c r="F22" s="18">
        <v>17024</v>
      </c>
      <c r="G22" s="18">
        <v>19145</v>
      </c>
      <c r="H22" s="18">
        <v>17402</v>
      </c>
      <c r="I22" s="18">
        <v>10602</v>
      </c>
      <c r="J22" s="18">
        <v>15618</v>
      </c>
      <c r="K22" s="18">
        <v>22093</v>
      </c>
      <c r="L22" s="18">
        <v>17033</v>
      </c>
      <c r="M22" s="18">
        <v>17033</v>
      </c>
      <c r="N22" s="18">
        <v>17070</v>
      </c>
      <c r="O22" s="18">
        <v>35606</v>
      </c>
      <c r="P22" s="45">
        <f t="shared" si="2"/>
        <v>228078</v>
      </c>
    </row>
    <row r="23" spans="1:16" x14ac:dyDescent="0.2">
      <c r="A23" s="1" t="s">
        <v>63</v>
      </c>
      <c r="C23" s="14"/>
      <c r="D23" s="18">
        <v>69280</v>
      </c>
      <c r="E23" s="18">
        <v>80720</v>
      </c>
      <c r="F23" s="18">
        <v>93870</v>
      </c>
      <c r="G23" s="18">
        <v>88840</v>
      </c>
      <c r="H23" s="18">
        <v>81370</v>
      </c>
      <c r="I23" s="18">
        <v>72230</v>
      </c>
      <c r="J23" s="18">
        <v>87360</v>
      </c>
      <c r="K23" s="18">
        <v>81760</v>
      </c>
      <c r="L23" s="18">
        <v>91990</v>
      </c>
      <c r="M23" s="18">
        <v>83590</v>
      </c>
      <c r="N23" s="18">
        <v>90250</v>
      </c>
      <c r="O23" s="18">
        <v>83960</v>
      </c>
      <c r="P23" s="45">
        <f t="shared" si="2"/>
        <v>1005220</v>
      </c>
    </row>
    <row r="24" spans="1:16" x14ac:dyDescent="0.2">
      <c r="A24" s="1" t="s">
        <v>64</v>
      </c>
      <c r="C24" s="14"/>
      <c r="D24" s="18">
        <v>46519</v>
      </c>
      <c r="E24" s="18">
        <v>67262</v>
      </c>
      <c r="F24" s="18">
        <v>138471</v>
      </c>
      <c r="G24" s="18">
        <v>66893</v>
      </c>
      <c r="H24" s="18">
        <v>138368</v>
      </c>
      <c r="I24" s="18">
        <v>139573</v>
      </c>
      <c r="J24" s="18">
        <v>148837</v>
      </c>
      <c r="K24" s="18">
        <v>77457</v>
      </c>
      <c r="L24" s="18">
        <v>0</v>
      </c>
      <c r="M24" s="18">
        <v>145258</v>
      </c>
      <c r="N24" s="18">
        <v>151128</v>
      </c>
      <c r="O24" s="18">
        <v>148086</v>
      </c>
      <c r="P24" s="45">
        <f t="shared" si="2"/>
        <v>1267852</v>
      </c>
    </row>
    <row r="25" spans="1:16" x14ac:dyDescent="0.2">
      <c r="A25" s="1" t="s">
        <v>65</v>
      </c>
      <c r="C25" s="14"/>
      <c r="D25" s="18">
        <v>69539</v>
      </c>
      <c r="E25" s="18">
        <v>66941</v>
      </c>
      <c r="F25" s="18">
        <v>69025</v>
      </c>
      <c r="G25" s="18">
        <v>68332</v>
      </c>
      <c r="H25" s="18">
        <v>70657</v>
      </c>
      <c r="I25" s="18">
        <v>71892</v>
      </c>
      <c r="J25" s="18">
        <v>73554</v>
      </c>
      <c r="K25" s="18">
        <v>66941</v>
      </c>
      <c r="L25" s="18">
        <v>69758</v>
      </c>
      <c r="M25" s="18">
        <v>37990</v>
      </c>
      <c r="N25" s="18">
        <v>36660</v>
      </c>
      <c r="O25" s="18"/>
      <c r="P25" s="45">
        <f t="shared" si="2"/>
        <v>701289</v>
      </c>
    </row>
    <row r="26" spans="1:16" x14ac:dyDescent="0.2">
      <c r="A26" s="1" t="s">
        <v>110</v>
      </c>
      <c r="C26" s="14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>
        <v>0</v>
      </c>
      <c r="M26" s="18">
        <v>25000</v>
      </c>
      <c r="N26" s="18">
        <v>5000</v>
      </c>
      <c r="O26" s="18">
        <v>20000</v>
      </c>
      <c r="P26" s="45">
        <f t="shared" si="2"/>
        <v>50000</v>
      </c>
    </row>
    <row r="27" spans="1:16" x14ac:dyDescent="0.2">
      <c r="A27" s="1" t="s">
        <v>86</v>
      </c>
      <c r="C27" s="14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45">
        <f t="shared" si="2"/>
        <v>0</v>
      </c>
    </row>
    <row r="28" spans="1:16" x14ac:dyDescent="0.2">
      <c r="A28" s="1" t="s">
        <v>87</v>
      </c>
      <c r="C28" s="14"/>
      <c r="D28" s="18">
        <v>834000</v>
      </c>
      <c r="E28" s="18">
        <v>117810</v>
      </c>
      <c r="F28" s="18">
        <v>15350</v>
      </c>
      <c r="G28" s="18">
        <v>3000000</v>
      </c>
      <c r="H28" s="18">
        <v>1266670</v>
      </c>
      <c r="I28" s="18">
        <v>35790</v>
      </c>
      <c r="J28" s="18">
        <v>204208</v>
      </c>
      <c r="K28" s="18">
        <v>32000</v>
      </c>
      <c r="L28" s="18">
        <v>874812</v>
      </c>
      <c r="M28" s="18">
        <v>582900</v>
      </c>
      <c r="N28" s="18">
        <v>0</v>
      </c>
      <c r="O28" s="18">
        <v>0</v>
      </c>
      <c r="P28" s="45">
        <f t="shared" si="2"/>
        <v>6963540</v>
      </c>
    </row>
    <row r="29" spans="1:16" x14ac:dyDescent="0.2">
      <c r="A29" s="13" t="s">
        <v>66</v>
      </c>
      <c r="C29" s="35">
        <f>SUM(B30:B31)</f>
        <v>0</v>
      </c>
      <c r="D29" s="18"/>
      <c r="E29" s="16"/>
      <c r="F29" s="4"/>
      <c r="G29" s="5"/>
      <c r="P29" s="45">
        <f t="shared" si="2"/>
        <v>0</v>
      </c>
    </row>
    <row r="30" spans="1:16" x14ac:dyDescent="0.2">
      <c r="A30" s="1" t="s">
        <v>67</v>
      </c>
      <c r="C30" s="14"/>
      <c r="D30" s="18">
        <v>3850</v>
      </c>
      <c r="E30" s="18">
        <v>3255</v>
      </c>
      <c r="F30" s="18">
        <v>3346</v>
      </c>
      <c r="G30" s="18">
        <v>2778</v>
      </c>
      <c r="H30" s="18">
        <v>2063</v>
      </c>
      <c r="I30" s="18">
        <v>1838</v>
      </c>
      <c r="J30" s="18">
        <v>1778</v>
      </c>
      <c r="K30" s="18">
        <v>1658</v>
      </c>
      <c r="L30" s="18">
        <v>1664</v>
      </c>
      <c r="M30" s="18">
        <v>3426</v>
      </c>
      <c r="N30" s="18">
        <v>3201</v>
      </c>
      <c r="O30" s="18">
        <v>3216</v>
      </c>
      <c r="P30" s="45">
        <f t="shared" si="2"/>
        <v>32073</v>
      </c>
    </row>
    <row r="31" spans="1:16" x14ac:dyDescent="0.2">
      <c r="A31" s="1" t="s">
        <v>68</v>
      </c>
      <c r="C31" s="14"/>
      <c r="D31" s="18">
        <v>15489</v>
      </c>
      <c r="E31" s="18">
        <v>13661</v>
      </c>
      <c r="F31" s="18">
        <v>16864</v>
      </c>
      <c r="G31" s="18">
        <v>41912</v>
      </c>
      <c r="H31" s="18">
        <v>18493</v>
      </c>
      <c r="I31" s="18">
        <v>13296</v>
      </c>
      <c r="J31" s="18">
        <v>14144</v>
      </c>
      <c r="K31" s="18">
        <v>13169</v>
      </c>
      <c r="L31" s="18">
        <v>20341</v>
      </c>
      <c r="M31" s="18">
        <v>15462</v>
      </c>
      <c r="N31" s="18">
        <v>13247</v>
      </c>
      <c r="O31" s="18">
        <v>13673</v>
      </c>
      <c r="P31" s="45">
        <f t="shared" si="2"/>
        <v>209751</v>
      </c>
    </row>
    <row r="32" spans="1:16" x14ac:dyDescent="0.2">
      <c r="A32" s="13" t="s">
        <v>83</v>
      </c>
      <c r="C32" s="35">
        <f>SUM(C18:C31)</f>
        <v>0</v>
      </c>
      <c r="D32" s="35">
        <f t="shared" ref="D32:O32" si="3">SUM(D18:D31)</f>
        <v>1050171</v>
      </c>
      <c r="E32" s="47">
        <f>+E18+E19+E20+E21+E22+E23+E24+E25+E26+E27+E28+E29+E30+E31</f>
        <v>413926</v>
      </c>
      <c r="F32" s="35">
        <f t="shared" si="3"/>
        <v>395673</v>
      </c>
      <c r="G32" s="48">
        <f t="shared" si="3"/>
        <v>3334866</v>
      </c>
      <c r="H32" s="35">
        <f t="shared" si="3"/>
        <v>1642120</v>
      </c>
      <c r="I32" s="35">
        <f t="shared" si="3"/>
        <v>374384</v>
      </c>
      <c r="J32" s="35">
        <f t="shared" si="3"/>
        <v>580249</v>
      </c>
      <c r="K32" s="35">
        <f t="shared" si="3"/>
        <v>335415</v>
      </c>
      <c r="L32" s="35">
        <f t="shared" si="3"/>
        <v>1075598</v>
      </c>
      <c r="M32" s="35">
        <f t="shared" si="3"/>
        <v>910659</v>
      </c>
      <c r="N32" s="35">
        <f t="shared" si="3"/>
        <v>356541</v>
      </c>
      <c r="O32" s="35">
        <f t="shared" si="3"/>
        <v>336497</v>
      </c>
      <c r="P32" s="40">
        <f>SUM(P18:P31)</f>
        <v>10806099</v>
      </c>
    </row>
    <row r="33" spans="1:16" s="6" customFormat="1" x14ac:dyDescent="0.2">
      <c r="A33" s="13" t="s">
        <v>69</v>
      </c>
      <c r="B33" s="13"/>
      <c r="C33" s="35">
        <f t="shared" ref="C33:O33" si="4">+C15-C32</f>
        <v>15271865.18</v>
      </c>
      <c r="D33" s="35">
        <f t="shared" si="4"/>
        <v>14221694.18</v>
      </c>
      <c r="E33" s="47">
        <f t="shared" si="4"/>
        <v>13807768.18</v>
      </c>
      <c r="F33" s="35">
        <f t="shared" si="4"/>
        <v>13412095.18</v>
      </c>
      <c r="G33" s="48">
        <f t="shared" si="4"/>
        <v>10077229.18</v>
      </c>
      <c r="H33" s="35">
        <f t="shared" si="4"/>
        <v>8435109.1799999997</v>
      </c>
      <c r="I33" s="35">
        <f t="shared" si="4"/>
        <v>8060725.1799999997</v>
      </c>
      <c r="J33" s="35">
        <f t="shared" si="4"/>
        <v>7480476.1799999997</v>
      </c>
      <c r="K33" s="35">
        <f t="shared" si="4"/>
        <v>7145061.1799999997</v>
      </c>
      <c r="L33" s="35">
        <f t="shared" si="4"/>
        <v>16069463.18</v>
      </c>
      <c r="M33" s="35">
        <f t="shared" si="4"/>
        <v>15158804.18</v>
      </c>
      <c r="N33" s="35">
        <f t="shared" si="4"/>
        <v>14802263.18</v>
      </c>
      <c r="O33" s="49">
        <f t="shared" si="4"/>
        <v>14465766.18</v>
      </c>
      <c r="P33" s="46">
        <f>+P14-P32</f>
        <v>14465766.18</v>
      </c>
    </row>
    <row r="34" spans="1:16" s="6" customFormat="1" x14ac:dyDescent="0.2">
      <c r="A34" s="13" t="s">
        <v>85</v>
      </c>
      <c r="B34" s="13"/>
      <c r="C34" s="14"/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4">
        <v>15271865.18</v>
      </c>
      <c r="P34" s="4"/>
    </row>
    <row r="35" spans="1:16" s="6" customFormat="1" x14ac:dyDescent="0.2">
      <c r="A35" s="22"/>
      <c r="B35" s="22"/>
      <c r="C35" s="14"/>
      <c r="D35" s="23"/>
      <c r="E35" s="20">
        <f>+E34-E33</f>
        <v>-13807768.18</v>
      </c>
      <c r="F35" s="4">
        <f t="shared" ref="F35:O35" si="5">+F34-F33</f>
        <v>-13412095.18</v>
      </c>
      <c r="G35" s="5">
        <f t="shared" si="5"/>
        <v>-10077229.18</v>
      </c>
      <c r="H35" s="4">
        <f t="shared" si="5"/>
        <v>-8435109.1799999997</v>
      </c>
      <c r="I35" s="4">
        <f t="shared" si="5"/>
        <v>-8060725.1799999997</v>
      </c>
      <c r="J35" s="4">
        <f t="shared" si="5"/>
        <v>-7480476.1799999997</v>
      </c>
      <c r="K35" s="4">
        <f t="shared" si="5"/>
        <v>-7145061.1799999997</v>
      </c>
      <c r="L35" s="4">
        <f t="shared" si="5"/>
        <v>-16069463.18</v>
      </c>
      <c r="M35" s="4">
        <f t="shared" si="5"/>
        <v>-15158804.18</v>
      </c>
      <c r="N35" s="4">
        <f t="shared" si="5"/>
        <v>-14802263.18</v>
      </c>
      <c r="O35" s="4">
        <f t="shared" si="5"/>
        <v>806099</v>
      </c>
      <c r="P35" s="4"/>
    </row>
    <row r="36" spans="1:16" s="6" customFormat="1" x14ac:dyDescent="0.2">
      <c r="A36" s="24"/>
      <c r="B36" s="24"/>
      <c r="C36" s="14"/>
      <c r="D36" s="21"/>
      <c r="E36" s="20"/>
      <c r="F36" s="4"/>
      <c r="G36" s="5"/>
      <c r="I36" s="1"/>
    </row>
    <row r="37" spans="1:16" s="6" customFormat="1" x14ac:dyDescent="0.2">
      <c r="A37" s="24"/>
      <c r="B37" s="24"/>
      <c r="C37" s="14"/>
      <c r="D37" s="23"/>
      <c r="E37" s="20"/>
      <c r="F37" s="4"/>
      <c r="G37" s="5"/>
      <c r="I37" s="1"/>
      <c r="O37" s="6" t="s">
        <v>111</v>
      </c>
      <c r="P37" s="6">
        <v>2020000</v>
      </c>
    </row>
    <row r="38" spans="1:16" s="6" customFormat="1" x14ac:dyDescent="0.2">
      <c r="A38" s="24"/>
      <c r="B38" s="24"/>
      <c r="C38" s="14"/>
      <c r="D38" s="21"/>
      <c r="E38" s="20"/>
      <c r="F38" s="4"/>
      <c r="G38" s="5"/>
      <c r="I38" s="1"/>
    </row>
    <row r="39" spans="1:16" s="6" customFormat="1" x14ac:dyDescent="0.2">
      <c r="A39" s="24"/>
      <c r="B39" s="24"/>
      <c r="C39" s="14"/>
      <c r="D39" s="21"/>
      <c r="E39" s="20"/>
      <c r="F39" s="4"/>
      <c r="G39" s="5"/>
      <c r="I39" s="1"/>
      <c r="O39" s="6" t="s">
        <v>112</v>
      </c>
      <c r="P39" s="6">
        <f>P33-P37</f>
        <v>12445766.18</v>
      </c>
    </row>
    <row r="40" spans="1:16" s="6" customFormat="1" x14ac:dyDescent="0.2">
      <c r="A40" s="24"/>
      <c r="B40" s="24"/>
      <c r="C40" s="14"/>
      <c r="D40" s="21"/>
      <c r="E40" s="20"/>
      <c r="F40" s="4"/>
      <c r="G40" s="5"/>
      <c r="I40" s="1"/>
    </row>
    <row r="41" spans="1:16" s="6" customFormat="1" x14ac:dyDescent="0.2">
      <c r="A41" s="24"/>
      <c r="B41" s="24"/>
      <c r="C41" s="14"/>
      <c r="D41" s="21"/>
      <c r="E41" s="20"/>
      <c r="F41" s="4"/>
      <c r="G41" s="5"/>
      <c r="I41" s="1"/>
    </row>
    <row r="42" spans="1:16" s="6" customFormat="1" x14ac:dyDescent="0.2">
      <c r="A42" s="24"/>
      <c r="B42" s="24"/>
      <c r="C42" s="14"/>
      <c r="D42" s="21"/>
      <c r="E42" s="20"/>
      <c r="F42" s="4"/>
      <c r="G42" s="5"/>
      <c r="I42" s="1"/>
    </row>
    <row r="43" spans="1:16" s="6" customFormat="1" x14ac:dyDescent="0.2">
      <c r="A43" s="13"/>
      <c r="B43" s="13"/>
      <c r="C43" s="19"/>
      <c r="D43" s="25"/>
      <c r="E43" s="26"/>
      <c r="F43" s="27"/>
      <c r="G43" s="28"/>
      <c r="I43" s="1"/>
    </row>
    <row r="44" spans="1:16" s="6" customFormat="1" x14ac:dyDescent="0.2">
      <c r="A44" s="13"/>
      <c r="B44" s="13"/>
      <c r="C44" s="19"/>
      <c r="D44" s="29"/>
      <c r="E44" s="26"/>
      <c r="F44" s="29"/>
      <c r="G44" s="30"/>
      <c r="I44" s="1"/>
    </row>
    <row r="45" spans="1:16" s="6" customFormat="1" x14ac:dyDescent="0.2">
      <c r="A45" s="1"/>
      <c r="B45" s="1"/>
      <c r="C45" s="14"/>
      <c r="D45" s="21"/>
      <c r="E45" s="26"/>
      <c r="F45" s="21"/>
      <c r="G45" s="5"/>
      <c r="I45" s="1"/>
    </row>
    <row r="46" spans="1:16" s="6" customFormat="1" x14ac:dyDescent="0.2">
      <c r="A46" s="1"/>
      <c r="B46" s="1"/>
      <c r="C46" s="14"/>
      <c r="D46" s="31"/>
      <c r="E46" s="20"/>
      <c r="F46" s="31"/>
      <c r="G46" s="32"/>
      <c r="I46" s="1"/>
    </row>
    <row r="47" spans="1:16" x14ac:dyDescent="0.2">
      <c r="C47" s="14"/>
      <c r="D47" s="21"/>
      <c r="E47" s="20"/>
      <c r="F47" s="12"/>
      <c r="G47" s="5"/>
    </row>
    <row r="48" spans="1:16" x14ac:dyDescent="0.2">
      <c r="C48" s="14"/>
      <c r="D48" s="21"/>
      <c r="E48" s="20"/>
      <c r="F48" s="12"/>
      <c r="G48" s="5"/>
    </row>
    <row r="49" spans="3:7" x14ac:dyDescent="0.2">
      <c r="C49" s="14"/>
      <c r="D49" s="21"/>
      <c r="E49" s="20"/>
      <c r="F49" s="12"/>
      <c r="G49" s="5"/>
    </row>
  </sheetData>
  <sheetProtection algorithmName="SHA-512" hashValue="tbkJnAB247FPg+1jt86S97fsp+zMI59TXJng3zDLJBaTlSpXBbHOOCQsBiuUN99flmirpcqMT6HBzIw2vUQJBQ==" saltValue="TNTWc5eU9toMq+DpzIDP/w==" spinCount="100000" sheet="1" objects="1" scenarios="1"/>
  <mergeCells count="4">
    <mergeCell ref="A2:G2"/>
    <mergeCell ref="A3:G3"/>
    <mergeCell ref="A4:G4"/>
    <mergeCell ref="A5:G5"/>
  </mergeCells>
  <printOptions horizontalCentered="1"/>
  <pageMargins left="1.1023622047244095" right="0.31496062992125984" top="0.74803149606299213" bottom="0.35433070866141736" header="0.31496062992125984" footer="0.31496062992125984"/>
  <pageSetup paperSize="5" scale="69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Bce y P&amp;G dic18</vt:lpstr>
      <vt:lpstr>Excedente neto 2018</vt:lpstr>
      <vt:lpstr>CONSOLIDADO 2018</vt:lpstr>
      <vt:lpstr>'Bce y P&amp;G dic18'!Área_de_impresión</vt:lpstr>
      <vt:lpstr>'Excedente neto 2018'!Área_de_impresión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2018-04-20T22:30:59Z</cp:lastPrinted>
  <dcterms:created xsi:type="dcterms:W3CDTF">2018-04-20T13:59:07Z</dcterms:created>
  <dcterms:modified xsi:type="dcterms:W3CDTF">2019-02-04T23:59:56Z</dcterms:modified>
</cp:coreProperties>
</file>